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6636" activeTab="10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  <sheet name="2023" sheetId="10" r:id="rId10"/>
    <sheet name="2024" sheetId="11" r:id="rId11"/>
  </sheets>
  <definedNames/>
  <calcPr fullCalcOnLoad="1"/>
</workbook>
</file>

<file path=xl/sharedStrings.xml><?xml version="1.0" encoding="utf-8"?>
<sst xmlns="http://schemas.openxmlformats.org/spreadsheetml/2006/main" count="284" uniqueCount="40">
  <si>
    <t>врачи</t>
  </si>
  <si>
    <t>средние</t>
  </si>
  <si>
    <t>младшие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</si>
  <si>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</si>
  <si>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</si>
  <si>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</si>
  <si>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</si>
  <si>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</si>
  <si>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</si>
  <si>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</si>
  <si>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</si>
  <si>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</si>
  <si>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</si>
  <si>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</si>
  <si>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</si>
  <si>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</si>
  <si>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зарплата с начала года</t>
  </si>
  <si>
    <t>изм в %</t>
  </si>
  <si>
    <t>в 2014 году согласно реализации Указа Президента Российской Федерации    от 07.05.2013 г № 597</t>
  </si>
  <si>
    <t>Уровень средней заработной платы работников ГБУЗ "Земетчинская РБ"</t>
  </si>
  <si>
    <t>Уровень средней заработной платы работников                                  ГБУЗ "Земетчинская РБ" в 2014г.</t>
  </si>
  <si>
    <t>Уровень средней заработной платы работников                                  ГБУЗ "Земетчинская РБ" в 2015г.</t>
  </si>
  <si>
    <t>в 2015 году согласно реализации Указа Президента Российской Федерации    от 07.05.2013 г № 597</t>
  </si>
  <si>
    <t>Уровень средней заработной платы работников                                  ГБУЗ "Земетчинская РБ" в 2016г.</t>
  </si>
  <si>
    <t>Уровень средней заработной платы работников                                  ГБУЗ "Земетчинская РБ" в 2017г.</t>
  </si>
  <si>
    <t>в 2017 году согласно реализации Указа Президента Российской Федерации    от 07.05.2013 г № 597</t>
  </si>
  <si>
    <t>,</t>
  </si>
  <si>
    <t>Уровень средней заработной платы работников                                  ГБУЗ "Земетчинская РБ" в 2018г.</t>
  </si>
  <si>
    <t>Уровень средней заработной платы работников                                  ГБУЗ "Земетчинская РБ" в 2019г.</t>
  </si>
  <si>
    <t>Уровень средней заработной платы работников                                  ГБУЗ "Земетчинская РБ" в 2021г.</t>
  </si>
  <si>
    <t>Уровень средней заработной платы работников                                  ГБУЗ "Земетчинская РБ" в 2020г.</t>
  </si>
  <si>
    <t xml:space="preserve"> </t>
  </si>
  <si>
    <t>Уровень средней заработной платы работников                                  ГБУЗ "Земетчинская РБ" в 2022г.</t>
  </si>
  <si>
    <t>Уровень заработной платы администрации</t>
  </si>
  <si>
    <t>Главный врач</t>
  </si>
  <si>
    <t>Заместитель главного врача по лечебной части</t>
  </si>
  <si>
    <t>Главный бухгалтер</t>
  </si>
  <si>
    <t>Уровень средней заработной платы работников                                                     ГБУЗ "Земетчинская РБ" в 2023г.</t>
  </si>
  <si>
    <t>в 2023 году согласно реализации Указа Президента Российской Федерации    от 07.05.2013 г № 597</t>
  </si>
  <si>
    <t>Уровень средней заработной платы работников                                                     ГБУЗ "Земетчинская РБ" в 2024г.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</si>
</sst>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275"/>
          <c:w val="0.9545"/>
          <c:h val="0.93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'2014'!$A$8:$A$19</c:f>
              <c:strCache/>
            </c:strRef>
          </c:cat>
          <c:val>
            <c:numRef>
              <c:f>'2014'!$B$8:$B$19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'2014'!$A$8:$A$19</c:f>
              <c:strCache/>
            </c:strRef>
          </c:cat>
          <c:val>
            <c:numRef>
              <c:f>'2014'!$D$8:$D$19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'2014'!$A$8:$A$19</c:f>
              <c:strCache/>
            </c:strRef>
          </c:cat>
          <c:val>
            <c:numRef>
              <c:f>'2014'!$F$8:$F$19</c:f>
              <c:numCache/>
            </c:numRef>
          </c:val>
          <c:smooth val="0"/>
        </c:ser>
        <c:marker val="1"/>
        <c:axId val="42327567"/>
        <c:axId val="45403784"/>
      </c:lineChart>
      <c:catAx>
        <c:axId val="4232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03784"/>
        <c:crosses val="autoZero"/>
        <c:auto val="1"/>
        <c:lblOffset val="100"/>
        <c:tickLblSkip val="1"/>
        <c:noMultiLvlLbl val="0"/>
      </c:catAx>
      <c:valAx>
        <c:axId val="45403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7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-0.026"/>
          <c:w val="0.92525"/>
          <c:h val="0.90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'2023'!$A$14:$A$25</c:f>
              <c:strCache/>
            </c:strRef>
          </c:cat>
          <c:val>
            <c:numRef>
              <c:f>'2023'!$B$14:$B$25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'2023'!$A$14:$A$25</c:f>
              <c:strCache/>
            </c:strRef>
          </c:cat>
          <c:val>
            <c:numRef>
              <c:f>'2023'!$D$14:$D$25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'2023'!$A$14:$A$25</c:f>
              <c:strCache/>
            </c:strRef>
          </c:cat>
          <c:val>
            <c:numRef>
              <c:f>'2023'!$F$14:$F$25</c:f>
              <c:numCache/>
            </c:numRef>
          </c:val>
          <c:smooth val="0"/>
        </c:ser>
        <c:marker val="1"/>
        <c:axId val="33234201"/>
        <c:axId val="30672354"/>
      </c:line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-0.02625"/>
          <c:w val="0.896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'2024'!$A$14:$A$25</c:f>
              <c:strCache/>
            </c:strRef>
          </c:cat>
          <c:val>
            <c:numRef>
              <c:f>'2024'!$B$14:$B$25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'2024'!$A$14:$A$25</c:f>
              <c:strCache/>
            </c:strRef>
          </c:cat>
          <c:val>
            <c:numRef>
              <c:f>'2024'!$D$14:$D$25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'2024'!$A$14:$A$25</c:f>
              <c:strCache/>
            </c:strRef>
          </c:cat>
          <c:val>
            <c:numRef>
              <c:f>'2024'!$F$14:$F$25</c:f>
              <c:numCache/>
            </c:numRef>
          </c:val>
          <c:smooth val="0"/>
        </c:ser>
        <c:marker val="1"/>
        <c:axId val="7615731"/>
        <c:axId val="1432716"/>
      </c:lineChart>
      <c:catAx>
        <c:axId val="761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2716"/>
        <c:crosses val="autoZero"/>
        <c:auto val="1"/>
        <c:lblOffset val="100"/>
        <c:tickLblSkip val="1"/>
        <c:noMultiLvlLbl val="0"/>
      </c:catAx>
      <c:valAx>
        <c:axId val="1432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275"/>
          <c:w val="0.9545"/>
          <c:h val="0.93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'2015'!$A$8:$A$19</c:f>
              <c:strCache/>
            </c:strRef>
          </c:cat>
          <c:val>
            <c:numRef>
              <c:f>'2015'!$B$8:$B$19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'2015'!$A$8:$A$19</c:f>
              <c:strCache/>
            </c:strRef>
          </c:cat>
          <c:val>
            <c:numRef>
              <c:f>'2015'!$D$8:$D$19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'2015'!$A$8:$A$19</c:f>
              <c:strCache/>
            </c:strRef>
          </c:cat>
          <c:val>
            <c:numRef>
              <c:f>'2015'!$F$8:$F$19</c:f>
              <c:numCache/>
            </c:numRef>
          </c:val>
          <c:smooth val="0"/>
        </c:ser>
        <c:marker val="1"/>
        <c:axId val="5980873"/>
        <c:axId val="53827858"/>
      </c:lineChart>
      <c:catAx>
        <c:axId val="598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27858"/>
        <c:crosses val="autoZero"/>
        <c:auto val="1"/>
        <c:lblOffset val="100"/>
        <c:tickLblSkip val="1"/>
        <c:noMultiLvlLbl val="0"/>
      </c:catAx>
      <c:valAx>
        <c:axId val="53827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-0.0295"/>
          <c:w val="0.9595"/>
          <c:h val="0.93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'2016'!$A$8:$A$19</c:f>
              <c:strCache/>
            </c:strRef>
          </c:cat>
          <c:val>
            <c:numRef>
              <c:f>'2016'!$B$8:$B$19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'2016'!$A$8:$A$19</c:f>
              <c:strCache/>
            </c:strRef>
          </c:cat>
          <c:val>
            <c:numRef>
              <c:f>'2016'!$D$8:$D$19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'2016'!$A$8:$A$19</c:f>
              <c:strCache/>
            </c:strRef>
          </c:cat>
          <c:val>
            <c:numRef>
              <c:f>'2016'!$F$8:$F$19</c:f>
              <c:numCache/>
            </c:numRef>
          </c:val>
          <c:smooth val="0"/>
        </c:ser>
        <c:marker val="1"/>
        <c:axId val="14688675"/>
        <c:axId val="65089212"/>
      </c:lineChart>
      <c:catAx>
        <c:axId val="1468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89212"/>
        <c:crosses val="autoZero"/>
        <c:auto val="1"/>
        <c:lblOffset val="100"/>
        <c:tickLblSkip val="1"/>
        <c:noMultiLvlLbl val="0"/>
      </c:catAx>
      <c:valAx>
        <c:axId val="65089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8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-0.0295"/>
          <c:w val="0.9595"/>
          <c:h val="0.93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'2017'!$A$8:$A$19</c:f>
              <c:strCache/>
            </c:strRef>
          </c:cat>
          <c:val>
            <c:numRef>
              <c:f>'2017'!$B$8:$B$19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'2017'!$A$8:$A$19</c:f>
              <c:strCache/>
            </c:strRef>
          </c:cat>
          <c:val>
            <c:numRef>
              <c:f>'2017'!$D$8:$D$19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'2017'!$A$8:$A$19</c:f>
              <c:strCache/>
            </c:strRef>
          </c:cat>
          <c:val>
            <c:numRef>
              <c:f>'2017'!$F$8:$F$19</c:f>
              <c:numCache/>
            </c:numRef>
          </c:val>
          <c:smooth val="0"/>
        </c:ser>
        <c:marker val="1"/>
        <c:axId val="48931997"/>
        <c:axId val="37734790"/>
      </c:line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34790"/>
        <c:crosses val="autoZero"/>
        <c:auto val="1"/>
        <c:lblOffset val="100"/>
        <c:tickLblSkip val="1"/>
        <c:noMultiLvlLbl val="0"/>
      </c:catAx>
      <c:valAx>
        <c:axId val="37734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1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-0.0295"/>
          <c:w val="0.9595"/>
          <c:h val="0.93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'2018'!$A$8:$A$19</c:f>
              <c:strCache/>
            </c:strRef>
          </c:cat>
          <c:val>
            <c:numRef>
              <c:f>'2018'!$B$8:$B$19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'2018'!$A$8:$A$19</c:f>
              <c:strCache/>
            </c:strRef>
          </c:cat>
          <c:val>
            <c:numRef>
              <c:f>'2018'!$D$8:$D$19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'2018'!$A$8:$A$19</c:f>
              <c:strCache/>
            </c:strRef>
          </c:cat>
          <c:val>
            <c:numRef>
              <c:f>'2018'!$F$8:$F$19</c:f>
              <c:numCache/>
            </c:numRef>
          </c:val>
          <c:smooth val="0"/>
        </c:ser>
        <c:marker val="1"/>
        <c:axId val="4068791"/>
        <c:axId val="36619120"/>
      </c:lineChart>
      <c:catAx>
        <c:axId val="406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8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-0.0295"/>
          <c:w val="0.9595"/>
          <c:h val="0.93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'2019'!$A$8:$A$19</c:f>
              <c:strCache/>
            </c:strRef>
          </c:cat>
          <c:val>
            <c:numRef>
              <c:f>'2019'!$B$8:$B$19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'2019'!$A$8:$A$19</c:f>
              <c:strCache/>
            </c:strRef>
          </c:cat>
          <c:val>
            <c:numRef>
              <c:f>'2019'!$D$8:$D$19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'2019'!$A$8:$A$19</c:f>
              <c:strCache/>
            </c:strRef>
          </c:cat>
          <c:val>
            <c:numRef>
              <c:f>'2019'!$F$8:$F$19</c:f>
              <c:numCache/>
            </c:numRef>
          </c:val>
          <c:smooth val="0"/>
        </c:ser>
        <c:marker val="1"/>
        <c:axId val="61136625"/>
        <c:axId val="13358714"/>
      </c:lineChart>
      <c:catAx>
        <c:axId val="61136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58714"/>
        <c:crosses val="autoZero"/>
        <c:auto val="1"/>
        <c:lblOffset val="100"/>
        <c:tickLblSkip val="1"/>
        <c:noMultiLvlLbl val="0"/>
      </c:catAx>
      <c:valAx>
        <c:axId val="1335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6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-0.0295"/>
          <c:w val="0.9595"/>
          <c:h val="0.93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'2020'!$A$8:$A$19</c:f>
              <c:strCache/>
            </c:strRef>
          </c:cat>
          <c:val>
            <c:numRef>
              <c:f>'2020'!$B$8:$B$19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'2020'!$A$8:$A$19</c:f>
              <c:strCache/>
            </c:strRef>
          </c:cat>
          <c:val>
            <c:numRef>
              <c:f>'2020'!$D$8:$D$19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'2020'!$A$8:$A$19</c:f>
              <c:strCache/>
            </c:strRef>
          </c:cat>
          <c:val>
            <c:numRef>
              <c:f>'2020'!$F$8:$F$19</c:f>
              <c:numCache/>
            </c:numRef>
          </c:val>
          <c:smooth val="0"/>
        </c:ser>
        <c:marker val="1"/>
        <c:axId val="53119563"/>
        <c:axId val="8314020"/>
      </c:line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-0.0295"/>
          <c:w val="0.9595"/>
          <c:h val="0.93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'2021'!$A$8:$A$19</c:f>
              <c:strCache/>
            </c:strRef>
          </c:cat>
          <c:val>
            <c:numRef>
              <c:f>'2021'!$B$8:$B$19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'2021'!$A$8:$A$19</c:f>
              <c:strCache/>
            </c:strRef>
          </c:cat>
          <c:val>
            <c:numRef>
              <c:f>'2021'!$D$8:$D$19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'2021'!$A$8:$A$19</c:f>
              <c:strCache/>
            </c:strRef>
          </c:cat>
          <c:val>
            <c:numRef>
              <c:f>'2021'!$F$8:$F$19</c:f>
              <c:numCache/>
            </c:numRef>
          </c:val>
          <c:smooth val="0"/>
        </c:ser>
        <c:marker val="1"/>
        <c:axId val="7717317"/>
        <c:axId val="2346990"/>
      </c:lineChart>
      <c:catAx>
        <c:axId val="7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-0.026"/>
          <c:w val="0.95425"/>
          <c:h val="0.90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'2022'!$A$8:$A$19</c:f>
              <c:strCache/>
            </c:strRef>
          </c:cat>
          <c:val>
            <c:numRef>
              <c:f>'2022'!$B$8:$B$19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'2022'!$A$8:$A$19</c:f>
              <c:strCache/>
            </c:strRef>
          </c:cat>
          <c:val>
            <c:numRef>
              <c:f>'2022'!$D$8:$D$19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'2022'!$A$8:$A$19</c:f>
              <c:strCache/>
            </c:strRef>
          </c:cat>
          <c:val>
            <c:numRef>
              <c:f>'2022'!$F$8:$F$19</c:f>
              <c:numCache/>
            </c:numRef>
          </c:val>
          <c:smooth val="0"/>
        </c:ser>
        <c:marker val="1"/>
        <c:axId val="21122911"/>
        <c:axId val="55888472"/>
      </c:lineChart>
      <c:catAx>
        <c:axId val="21122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22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19050</xdr:rowOff>
    </xdr:from>
    <xdr:to>
      <xdr:col>6</xdr:col>
      <xdr:colOff>676275</xdr:colOff>
      <xdr:row>39</xdr:row>
      <xdr:rowOff>0</xdr:rowOff>
    </xdr:to>
    <xdr:graphicFrame>
      <xdr:nvGraphicFramePr>
        <xdr:cNvPr id="1" name="Диаграмма 2"/>
        <xdr:cNvGraphicFramePr/>
      </xdr:nvGraphicFramePr>
      <xdr:xfrm>
        <a:off x="28575" y="4152900"/>
        <a:ext cx="50673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6</xdr:col>
      <xdr:colOff>676275</xdr:colOff>
      <xdr:row>45</xdr:row>
      <xdr:rowOff>0</xdr:rowOff>
    </xdr:to>
    <xdr:graphicFrame>
      <xdr:nvGraphicFramePr>
        <xdr:cNvPr id="1" name="Диаграмма 1"/>
        <xdr:cNvGraphicFramePr/>
      </xdr:nvGraphicFramePr>
      <xdr:xfrm>
        <a:off x="28575" y="5124450"/>
        <a:ext cx="54578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6</xdr:col>
      <xdr:colOff>676275</xdr:colOff>
      <xdr:row>45</xdr:row>
      <xdr:rowOff>0</xdr:rowOff>
    </xdr:to>
    <xdr:graphicFrame>
      <xdr:nvGraphicFramePr>
        <xdr:cNvPr id="1" name="Диаграмма 1"/>
        <xdr:cNvGraphicFramePr/>
      </xdr:nvGraphicFramePr>
      <xdr:xfrm>
        <a:off x="28575" y="5124450"/>
        <a:ext cx="54578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19050</xdr:rowOff>
    </xdr:from>
    <xdr:to>
      <xdr:col>6</xdr:col>
      <xdr:colOff>676275</xdr:colOff>
      <xdr:row>39</xdr:row>
      <xdr:rowOff>0</xdr:rowOff>
    </xdr:to>
    <xdr:graphicFrame>
      <xdr:nvGraphicFramePr>
        <xdr:cNvPr id="1" name="Диаграмма 1"/>
        <xdr:cNvGraphicFramePr/>
      </xdr:nvGraphicFramePr>
      <xdr:xfrm>
        <a:off x="28575" y="4152900"/>
        <a:ext cx="50673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19050</xdr:rowOff>
    </xdr:from>
    <xdr:to>
      <xdr:col>6</xdr:col>
      <xdr:colOff>676275</xdr:colOff>
      <xdr:row>39</xdr:row>
      <xdr:rowOff>0</xdr:rowOff>
    </xdr:to>
    <xdr:graphicFrame>
      <xdr:nvGraphicFramePr>
        <xdr:cNvPr id="1" name="Диаграмма 1"/>
        <xdr:cNvGraphicFramePr/>
      </xdr:nvGraphicFramePr>
      <xdr:xfrm>
        <a:off x="28575" y="4152900"/>
        <a:ext cx="5172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19050</xdr:rowOff>
    </xdr:from>
    <xdr:to>
      <xdr:col>6</xdr:col>
      <xdr:colOff>676275</xdr:colOff>
      <xdr:row>39</xdr:row>
      <xdr:rowOff>0</xdr:rowOff>
    </xdr:to>
    <xdr:graphicFrame>
      <xdr:nvGraphicFramePr>
        <xdr:cNvPr id="1" name="Диаграмма 1"/>
        <xdr:cNvGraphicFramePr/>
      </xdr:nvGraphicFramePr>
      <xdr:xfrm>
        <a:off x="28575" y="4152900"/>
        <a:ext cx="5172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19050</xdr:rowOff>
    </xdr:from>
    <xdr:to>
      <xdr:col>6</xdr:col>
      <xdr:colOff>676275</xdr:colOff>
      <xdr:row>39</xdr:row>
      <xdr:rowOff>0</xdr:rowOff>
    </xdr:to>
    <xdr:graphicFrame>
      <xdr:nvGraphicFramePr>
        <xdr:cNvPr id="1" name="Диаграмма 1"/>
        <xdr:cNvGraphicFramePr/>
      </xdr:nvGraphicFramePr>
      <xdr:xfrm>
        <a:off x="28575" y="4152900"/>
        <a:ext cx="5172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19050</xdr:rowOff>
    </xdr:from>
    <xdr:to>
      <xdr:col>6</xdr:col>
      <xdr:colOff>676275</xdr:colOff>
      <xdr:row>39</xdr:row>
      <xdr:rowOff>0</xdr:rowOff>
    </xdr:to>
    <xdr:graphicFrame>
      <xdr:nvGraphicFramePr>
        <xdr:cNvPr id="1" name="Диаграмма 1"/>
        <xdr:cNvGraphicFramePr/>
      </xdr:nvGraphicFramePr>
      <xdr:xfrm>
        <a:off x="28575" y="4152900"/>
        <a:ext cx="5172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19050</xdr:rowOff>
    </xdr:from>
    <xdr:to>
      <xdr:col>6</xdr:col>
      <xdr:colOff>676275</xdr:colOff>
      <xdr:row>39</xdr:row>
      <xdr:rowOff>0</xdr:rowOff>
    </xdr:to>
    <xdr:graphicFrame>
      <xdr:nvGraphicFramePr>
        <xdr:cNvPr id="1" name="Диаграмма 1"/>
        <xdr:cNvGraphicFramePr/>
      </xdr:nvGraphicFramePr>
      <xdr:xfrm>
        <a:off x="28575" y="4152900"/>
        <a:ext cx="5172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19050</xdr:rowOff>
    </xdr:from>
    <xdr:to>
      <xdr:col>6</xdr:col>
      <xdr:colOff>676275</xdr:colOff>
      <xdr:row>39</xdr:row>
      <xdr:rowOff>0</xdr:rowOff>
    </xdr:to>
    <xdr:graphicFrame>
      <xdr:nvGraphicFramePr>
        <xdr:cNvPr id="1" name="Диаграмма 1"/>
        <xdr:cNvGraphicFramePr/>
      </xdr:nvGraphicFramePr>
      <xdr:xfrm>
        <a:off x="28575" y="4152900"/>
        <a:ext cx="5172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19050</xdr:rowOff>
    </xdr:from>
    <xdr:to>
      <xdr:col>6</xdr:col>
      <xdr:colOff>676275</xdr:colOff>
      <xdr:row>39</xdr:row>
      <xdr:rowOff>0</xdr:rowOff>
    </xdr:to>
    <xdr:graphicFrame>
      <xdr:nvGraphicFramePr>
        <xdr:cNvPr id="1" name="Диаграмма 1"/>
        <xdr:cNvGraphicFramePr/>
      </xdr:nvGraphicFramePr>
      <xdr:xfrm>
        <a:off x="28575" y="4152900"/>
        <a:ext cx="5172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13.00390625" style="0" customWidth="1"/>
  </cols>
  <sheetData>
    <row r="2" spans="1:7" ht="12.75">
      <c r="A2" s="14" t="s">
        <v>19</v>
      </c>
      <c r="B2" s="14"/>
      <c r="C2" s="14"/>
      <c r="D2" s="14"/>
      <c r="E2" s="14"/>
      <c r="F2" s="14"/>
      <c r="G2" s="14"/>
    </row>
    <row r="3" spans="1:7" ht="28.5" customHeight="1">
      <c r="A3" s="15" t="s">
        <v>18</v>
      </c>
      <c r="B3" s="15"/>
      <c r="C3" s="15"/>
      <c r="D3" s="15"/>
      <c r="E3" s="15"/>
      <c r="F3" s="15"/>
      <c r="G3" s="15"/>
    </row>
    <row r="4" spans="1:7" ht="28.5" customHeight="1">
      <c r="A4" s="16" t="s">
        <v>20</v>
      </c>
      <c r="B4" s="16"/>
      <c r="C4" s="16"/>
      <c r="D4" s="16"/>
      <c r="E4" s="16"/>
      <c r="F4" s="16"/>
      <c r="G4" s="16"/>
    </row>
    <row r="5" ht="12.75">
      <c r="S5" s="6"/>
    </row>
    <row r="6" spans="1:7" ht="12.75">
      <c r="A6" s="1"/>
      <c r="B6" s="13" t="s">
        <v>0</v>
      </c>
      <c r="C6" s="13"/>
      <c r="D6" s="13" t="s">
        <v>1</v>
      </c>
      <c r="E6" s="13"/>
      <c r="F6" s="13" t="s">
        <v>2</v>
      </c>
      <c r="G6" s="13"/>
    </row>
    <row r="7" spans="1:7" ht="12.75">
      <c r="A7" s="1"/>
      <c r="B7" s="2" t="s">
        <v>3</v>
      </c>
      <c r="C7" s="1" t="s">
        <v>17</v>
      </c>
      <c r="D7" s="2" t="s">
        <v>3</v>
      </c>
      <c r="E7" s="6"/>
      <c r="F7" s="2" t="s">
        <v>3</v>
      </c>
      <c r="G7" s="6"/>
    </row>
    <row r="8" spans="1:7" ht="12.75">
      <c r="A8" s="1" t="s">
        <v>4</v>
      </c>
      <c r="B8" s="1">
        <v>28720</v>
      </c>
      <c r="C8" s="6"/>
      <c r="D8" s="1">
        <v>18670</v>
      </c>
      <c r="E8" s="6"/>
      <c r="F8" s="1">
        <v>11580</v>
      </c>
      <c r="G8" s="6"/>
    </row>
    <row r="9" spans="1:7" ht="12.75">
      <c r="A9" s="1" t="s">
        <v>5</v>
      </c>
      <c r="B9" s="1">
        <v>34140</v>
      </c>
      <c r="C9" s="6">
        <f aca="true" t="shared" si="0" ref="C9:C19">(B9/B8*100)-100</f>
        <v>18.871866295264624</v>
      </c>
      <c r="D9" s="1">
        <v>16770</v>
      </c>
      <c r="E9" s="6">
        <f aca="true" t="shared" si="1" ref="E9:E19">(D9/D8*100)-100</f>
        <v>-10.176754151044449</v>
      </c>
      <c r="F9" s="1">
        <v>12060</v>
      </c>
      <c r="G9" s="6">
        <f aca="true" t="shared" si="2" ref="G9:G19">(F9/F8*100)-100</f>
        <v>4.14507772020724</v>
      </c>
    </row>
    <row r="10" spans="1:7" ht="12.75">
      <c r="A10" s="1" t="s">
        <v>6</v>
      </c>
      <c r="B10" s="1">
        <v>18893</v>
      </c>
      <c r="C10" s="6">
        <f t="shared" si="0"/>
        <v>-44.66022261277094</v>
      </c>
      <c r="D10" s="1">
        <v>17021</v>
      </c>
      <c r="E10" s="6">
        <f t="shared" si="1"/>
        <v>1.4967203339296447</v>
      </c>
      <c r="F10" s="1">
        <v>11850</v>
      </c>
      <c r="G10" s="6">
        <f t="shared" si="2"/>
        <v>-1.7412935323383039</v>
      </c>
    </row>
    <row r="11" spans="1:7" ht="12.75">
      <c r="A11" s="1" t="s">
        <v>7</v>
      </c>
      <c r="B11" s="1">
        <v>27319</v>
      </c>
      <c r="C11" s="6">
        <f t="shared" si="0"/>
        <v>44.59852855554968</v>
      </c>
      <c r="D11" s="1">
        <v>17181</v>
      </c>
      <c r="E11" s="6">
        <f t="shared" si="1"/>
        <v>0.9400152752482285</v>
      </c>
      <c r="F11" s="1">
        <v>11890</v>
      </c>
      <c r="G11" s="6">
        <f t="shared" si="2"/>
        <v>0.3375527426160403</v>
      </c>
    </row>
    <row r="12" spans="1:7" ht="12.75">
      <c r="A12" s="1" t="s">
        <v>8</v>
      </c>
      <c r="B12" s="1">
        <v>20370</v>
      </c>
      <c r="C12" s="6">
        <f t="shared" si="0"/>
        <v>-25.436509389069883</v>
      </c>
      <c r="D12" s="1">
        <v>12672</v>
      </c>
      <c r="E12" s="6">
        <f t="shared" si="1"/>
        <v>-26.244106862231533</v>
      </c>
      <c r="F12" s="1">
        <v>8493</v>
      </c>
      <c r="G12" s="6">
        <f t="shared" si="2"/>
        <v>-28.57022708158115</v>
      </c>
    </row>
    <row r="13" spans="1:7" ht="12.75">
      <c r="A13" s="1" t="s">
        <v>9</v>
      </c>
      <c r="B13" s="1">
        <v>32738</v>
      </c>
      <c r="C13" s="6">
        <f t="shared" si="0"/>
        <v>60.71674030436918</v>
      </c>
      <c r="D13" s="1">
        <v>16686</v>
      </c>
      <c r="E13" s="6">
        <f t="shared" si="1"/>
        <v>31.676136363636346</v>
      </c>
      <c r="F13" s="1">
        <v>8997</v>
      </c>
      <c r="G13" s="6">
        <f t="shared" si="2"/>
        <v>5.934298834334157</v>
      </c>
    </row>
    <row r="14" spans="1:7" ht="12.75">
      <c r="A14" s="1" t="s">
        <v>10</v>
      </c>
      <c r="B14" s="1">
        <v>30250</v>
      </c>
      <c r="C14" s="6">
        <f t="shared" si="0"/>
        <v>-7.599731199218027</v>
      </c>
      <c r="D14" s="1">
        <v>17200</v>
      </c>
      <c r="E14" s="6">
        <f t="shared" si="1"/>
        <v>3.0804267050221767</v>
      </c>
      <c r="F14" s="1">
        <v>10940</v>
      </c>
      <c r="G14" s="6">
        <f t="shared" si="2"/>
        <v>21.596087584750464</v>
      </c>
    </row>
    <row r="15" spans="1:7" ht="12.75">
      <c r="A15" s="1" t="s">
        <v>11</v>
      </c>
      <c r="B15" s="1">
        <v>35970</v>
      </c>
      <c r="C15" s="6">
        <f t="shared" si="0"/>
        <v>18.90909090909092</v>
      </c>
      <c r="D15" s="1">
        <v>16440</v>
      </c>
      <c r="E15" s="6">
        <f t="shared" si="1"/>
        <v>-4.418604651162795</v>
      </c>
      <c r="F15" s="1">
        <v>12990</v>
      </c>
      <c r="G15" s="6">
        <f t="shared" si="2"/>
        <v>18.738574040219362</v>
      </c>
    </row>
    <row r="16" spans="1:7" ht="12.75">
      <c r="A16" s="1" t="s">
        <v>12</v>
      </c>
      <c r="B16" s="1">
        <v>28790</v>
      </c>
      <c r="C16" s="6">
        <f t="shared" si="0"/>
        <v>-19.961078676675</v>
      </c>
      <c r="D16" s="1">
        <v>17750</v>
      </c>
      <c r="E16" s="6">
        <f t="shared" si="1"/>
        <v>7.968369829683695</v>
      </c>
      <c r="F16" s="1">
        <v>11820</v>
      </c>
      <c r="G16" s="6">
        <f t="shared" si="2"/>
        <v>-9.006928406466514</v>
      </c>
    </row>
    <row r="17" spans="1:7" ht="12.75">
      <c r="A17" s="1" t="s">
        <v>13</v>
      </c>
      <c r="B17" s="1">
        <v>30510</v>
      </c>
      <c r="C17" s="6">
        <f t="shared" si="0"/>
        <v>5.974296630774575</v>
      </c>
      <c r="D17" s="1">
        <v>16710</v>
      </c>
      <c r="E17" s="6">
        <f t="shared" si="1"/>
        <v>-5.859154929577471</v>
      </c>
      <c r="F17" s="1">
        <v>11280</v>
      </c>
      <c r="G17" s="6">
        <f t="shared" si="2"/>
        <v>-4.568527918781726</v>
      </c>
    </row>
    <row r="18" spans="1:7" ht="12.75">
      <c r="A18" s="1" t="s">
        <v>14</v>
      </c>
      <c r="B18" s="1">
        <v>31232</v>
      </c>
      <c r="C18" s="6">
        <f t="shared" si="0"/>
        <v>2.3664372336938726</v>
      </c>
      <c r="D18" s="1">
        <v>18551</v>
      </c>
      <c r="E18" s="6">
        <f t="shared" si="1"/>
        <v>11.017354877318965</v>
      </c>
      <c r="F18" s="1">
        <v>11850</v>
      </c>
      <c r="G18" s="6">
        <f t="shared" si="2"/>
        <v>5.053191489361694</v>
      </c>
    </row>
    <row r="19" spans="1:7" ht="12.75">
      <c r="A19" s="1" t="s">
        <v>15</v>
      </c>
      <c r="B19" s="1">
        <v>32906</v>
      </c>
      <c r="C19" s="6">
        <f t="shared" si="0"/>
        <v>5.359887295081961</v>
      </c>
      <c r="D19" s="1">
        <v>18653</v>
      </c>
      <c r="E19" s="6">
        <f t="shared" si="1"/>
        <v>0.5498355883779737</v>
      </c>
      <c r="F19" s="1">
        <v>13050</v>
      </c>
      <c r="G19" s="6">
        <f t="shared" si="2"/>
        <v>10.126582278481024</v>
      </c>
    </row>
    <row r="20" spans="1:7" ht="39" customHeight="1">
      <c r="A20" s="3" t="s">
        <v>16</v>
      </c>
      <c r="B20" s="4">
        <f>SUM(B8:B19)/12</f>
        <v>29319.833333333332</v>
      </c>
      <c r="C20" s="4"/>
      <c r="D20" s="4">
        <f>SUM(D8:D19)/12</f>
        <v>17025.333333333332</v>
      </c>
      <c r="E20" s="5"/>
      <c r="F20" s="4">
        <f>SUM(F8:F19)/12</f>
        <v>11400</v>
      </c>
      <c r="G20" s="5"/>
    </row>
  </sheetData>
  <sheetProtection/>
  <mergeCells count="6">
    <mergeCell ref="B6:C6"/>
    <mergeCell ref="D6:E6"/>
    <mergeCell ref="F6:G6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0" sqref="A10:G10"/>
    </sheetView>
  </sheetViews>
  <sheetFormatPr defaultColWidth="9.00390625" defaultRowHeight="12.75"/>
  <cols>
    <col min="1" max="1" width="13.00390625" style="0" customWidth="1"/>
    <col min="2" max="2" width="10.125" style="0" bestFit="1" customWidth="1"/>
    <col min="3" max="3" width="10.00390625" style="0" customWidth="1"/>
    <col min="4" max="4" width="10.50390625" style="0" customWidth="1"/>
    <col min="5" max="5" width="10.375" style="0" bestFit="1" customWidth="1"/>
    <col min="6" max="6" width="9.125" style="0" bestFit="1" customWidth="1"/>
  </cols>
  <sheetData>
    <row r="1" spans="1:7" ht="12.75">
      <c r="A1" s="18" t="s">
        <v>33</v>
      </c>
      <c r="B1" s="18"/>
      <c r="C1" s="18"/>
      <c r="D1" s="18"/>
      <c r="E1" s="18"/>
      <c r="F1" s="18"/>
      <c r="G1" s="18"/>
    </row>
    <row r="2" spans="1:7" ht="12.75">
      <c r="A2" s="11"/>
      <c r="B2" s="11"/>
      <c r="C2" s="11"/>
      <c r="D2" s="11"/>
      <c r="E2" s="11"/>
      <c r="F2" s="11"/>
      <c r="G2" s="11"/>
    </row>
    <row r="3" spans="1:7" ht="12.75">
      <c r="A3" s="19" t="s">
        <v>34</v>
      </c>
      <c r="B3" s="19"/>
      <c r="C3" s="19"/>
      <c r="D3" s="19"/>
      <c r="E3" s="12">
        <v>158660.67</v>
      </c>
      <c r="F3" s="11"/>
      <c r="G3" s="11"/>
    </row>
    <row r="4" spans="1:7" ht="12.75">
      <c r="A4" s="19" t="s">
        <v>35</v>
      </c>
      <c r="B4" s="19"/>
      <c r="C4" s="19"/>
      <c r="D4" s="19"/>
      <c r="E4" s="12">
        <v>121734.21</v>
      </c>
      <c r="F4" s="11"/>
      <c r="G4" s="11"/>
    </row>
    <row r="5" spans="1:5" ht="12.75">
      <c r="A5" s="19" t="s">
        <v>36</v>
      </c>
      <c r="B5" s="19"/>
      <c r="C5" s="19"/>
      <c r="D5" s="19"/>
      <c r="E5" s="12">
        <v>59075</v>
      </c>
    </row>
    <row r="8" spans="1:7" ht="12.75">
      <c r="A8" s="14" t="s">
        <v>19</v>
      </c>
      <c r="B8" s="14"/>
      <c r="C8" s="14"/>
      <c r="D8" s="14"/>
      <c r="E8" s="14"/>
      <c r="F8" s="14"/>
      <c r="G8" s="14"/>
    </row>
    <row r="9" spans="1:7" ht="28.5" customHeight="1">
      <c r="A9" s="17" t="s">
        <v>38</v>
      </c>
      <c r="B9" s="15"/>
      <c r="C9" s="15"/>
      <c r="D9" s="15"/>
      <c r="E9" s="15"/>
      <c r="F9" s="15"/>
      <c r="G9" s="15"/>
    </row>
    <row r="10" spans="1:7" ht="28.5" customHeight="1">
      <c r="A10" s="16" t="s">
        <v>37</v>
      </c>
      <c r="B10" s="16"/>
      <c r="C10" s="16"/>
      <c r="D10" s="16"/>
      <c r="E10" s="16"/>
      <c r="F10" s="16"/>
      <c r="G10" s="16"/>
    </row>
    <row r="11" ht="12.75">
      <c r="S11" s="10"/>
    </row>
    <row r="12" spans="1:7" ht="12.75">
      <c r="A12" s="1"/>
      <c r="B12" s="13" t="s">
        <v>0</v>
      </c>
      <c r="C12" s="13"/>
      <c r="D12" s="13" t="s">
        <v>1</v>
      </c>
      <c r="E12" s="13"/>
      <c r="F12" s="13" t="s">
        <v>2</v>
      </c>
      <c r="G12" s="13"/>
    </row>
    <row r="13" spans="1:7" ht="12.75">
      <c r="A13" s="1"/>
      <c r="B13" s="2" t="s">
        <v>3</v>
      </c>
      <c r="C13" s="1" t="s">
        <v>17</v>
      </c>
      <c r="D13" s="2" t="s">
        <v>3</v>
      </c>
      <c r="E13" s="1" t="s">
        <v>17</v>
      </c>
      <c r="F13" s="2" t="s">
        <v>3</v>
      </c>
      <c r="G13" s="1" t="s">
        <v>17</v>
      </c>
    </row>
    <row r="14" spans="1:7" ht="12.75">
      <c r="A14" s="1" t="s">
        <v>4</v>
      </c>
      <c r="B14" s="1">
        <v>53604.18</v>
      </c>
      <c r="C14" s="6">
        <f>('2020'!B19/'2023'!B14*100)-100</f>
        <v>-26.38572215823467</v>
      </c>
      <c r="D14" s="1">
        <v>26617.68</v>
      </c>
      <c r="E14" s="6">
        <f>('2020'!D19/'2023'!D14*100)-100</f>
        <v>-14.922788161853319</v>
      </c>
      <c r="F14" s="1">
        <v>30351.84</v>
      </c>
      <c r="G14" s="6">
        <f>('2020'!F19/'2023'!F14*100)-100</f>
        <v>-35.53623108187182</v>
      </c>
    </row>
    <row r="15" spans="1:7" ht="12.75">
      <c r="A15" s="1" t="s">
        <v>5</v>
      </c>
      <c r="B15" s="1">
        <v>55733.75</v>
      </c>
      <c r="C15" s="6">
        <f>(B15/B14*100)-100</f>
        <v>3.9727685415577696</v>
      </c>
      <c r="D15" s="1">
        <v>27576.83</v>
      </c>
      <c r="E15" s="6">
        <f>(D15/D14*100)-100</f>
        <v>3.6034320045924346</v>
      </c>
      <c r="F15" s="1">
        <v>28678.28</v>
      </c>
      <c r="G15" s="6">
        <f>(F15/F14*100)-100</f>
        <v>-5.513866704621535</v>
      </c>
    </row>
    <row r="16" spans="1:7" ht="12.75">
      <c r="A16" s="1" t="s">
        <v>6</v>
      </c>
      <c r="B16" s="1">
        <v>58899.2</v>
      </c>
      <c r="C16" s="6">
        <f aca="true" t="shared" si="0" ref="C16:C25">(B16/B15*100)-100</f>
        <v>5.679592706394246</v>
      </c>
      <c r="D16" s="1">
        <v>27903.46</v>
      </c>
      <c r="E16" s="6">
        <f aca="true" t="shared" si="1" ref="E16:E25">(D16/D15*100)-100</f>
        <v>1.1844363547224077</v>
      </c>
      <c r="F16" s="1">
        <v>23478.05</v>
      </c>
      <c r="G16" s="6">
        <f aca="true" t="shared" si="2" ref="G16:G25">(F16/F15*100)-100</f>
        <v>-18.132991239363022</v>
      </c>
    </row>
    <row r="17" spans="1:7" ht="12.75">
      <c r="A17" s="1" t="s">
        <v>7</v>
      </c>
      <c r="B17" s="7">
        <v>53786.67</v>
      </c>
      <c r="C17" s="8">
        <f t="shared" si="0"/>
        <v>-8.68013487449744</v>
      </c>
      <c r="D17" s="7">
        <v>26485.95</v>
      </c>
      <c r="E17" s="8">
        <f t="shared" si="1"/>
        <v>-5.080051004427403</v>
      </c>
      <c r="F17" s="7">
        <v>29797.01</v>
      </c>
      <c r="G17" s="8">
        <f t="shared" si="2"/>
        <v>26.914330619450922</v>
      </c>
    </row>
    <row r="18" spans="1:7" ht="12.75">
      <c r="A18" s="1" t="s">
        <v>8</v>
      </c>
      <c r="B18" s="9">
        <v>60839.3</v>
      </c>
      <c r="C18" s="6">
        <f t="shared" si="0"/>
        <v>13.112226505191728</v>
      </c>
      <c r="D18" s="9">
        <v>28783.67</v>
      </c>
      <c r="E18" s="6">
        <f t="shared" si="1"/>
        <v>8.675241024014596</v>
      </c>
      <c r="F18" s="9">
        <v>44985.16</v>
      </c>
      <c r="G18" s="6">
        <f t="shared" si="2"/>
        <v>50.97206061950513</v>
      </c>
    </row>
    <row r="19" spans="1:7" ht="12.75">
      <c r="A19" s="1" t="s">
        <v>9</v>
      </c>
      <c r="B19" s="9">
        <v>72734.03</v>
      </c>
      <c r="C19" s="6">
        <f t="shared" si="0"/>
        <v>19.551063210786438</v>
      </c>
      <c r="D19" s="9">
        <v>33807.83</v>
      </c>
      <c r="E19" s="6">
        <f t="shared" si="1"/>
        <v>17.454897169124024</v>
      </c>
      <c r="F19" s="9">
        <v>30228.45</v>
      </c>
      <c r="G19" s="6">
        <f t="shared" si="2"/>
        <v>-32.803506756450346</v>
      </c>
    </row>
    <row r="20" spans="1:7" ht="12.75">
      <c r="A20" s="1" t="s">
        <v>10</v>
      </c>
      <c r="B20" s="9">
        <v>52232.31</v>
      </c>
      <c r="C20" s="6">
        <f t="shared" si="0"/>
        <v>-28.187246052501152</v>
      </c>
      <c r="D20" s="9">
        <v>28739.32</v>
      </c>
      <c r="E20" s="6">
        <f t="shared" si="1"/>
        <v>-14.992118689664508</v>
      </c>
      <c r="F20" s="9">
        <v>33433.14</v>
      </c>
      <c r="G20" s="6">
        <f t="shared" si="2"/>
        <v>10.601569051671504</v>
      </c>
    </row>
    <row r="21" spans="1:7" ht="12.75">
      <c r="A21" s="1" t="s">
        <v>11</v>
      </c>
      <c r="B21" s="9">
        <v>70682.1</v>
      </c>
      <c r="C21" s="6">
        <f t="shared" si="0"/>
        <v>35.322561839597</v>
      </c>
      <c r="D21" s="9">
        <v>31952.94</v>
      </c>
      <c r="E21" s="6">
        <f t="shared" si="1"/>
        <v>11.181962551653953</v>
      </c>
      <c r="F21" s="9">
        <v>27122.39</v>
      </c>
      <c r="G21" s="6">
        <f t="shared" si="2"/>
        <v>-18.875732282400037</v>
      </c>
    </row>
    <row r="22" spans="1:7" ht="12.75">
      <c r="A22" s="1" t="s">
        <v>12</v>
      </c>
      <c r="B22" s="9">
        <v>58303.06</v>
      </c>
      <c r="C22" s="6">
        <f t="shared" si="0"/>
        <v>-17.51368451135437</v>
      </c>
      <c r="D22" s="9">
        <v>26504.69</v>
      </c>
      <c r="E22" s="6">
        <f t="shared" si="1"/>
        <v>-17.050856666084556</v>
      </c>
      <c r="F22" s="9">
        <v>33470.63</v>
      </c>
      <c r="G22" s="6">
        <f t="shared" si="2"/>
        <v>23.4059019135113</v>
      </c>
    </row>
    <row r="23" spans="1:7" ht="12.75">
      <c r="A23" s="1" t="s">
        <v>13</v>
      </c>
      <c r="B23" s="9">
        <v>57756.46</v>
      </c>
      <c r="C23" s="6">
        <f t="shared" si="0"/>
        <v>-0.9375151149870931</v>
      </c>
      <c r="D23" s="9">
        <v>28590.94</v>
      </c>
      <c r="E23" s="6">
        <f t="shared" si="1"/>
        <v>7.871248446972984</v>
      </c>
      <c r="F23" s="9">
        <v>30734.26</v>
      </c>
      <c r="G23" s="6">
        <f t="shared" si="2"/>
        <v>-8.17543619585291</v>
      </c>
    </row>
    <row r="24" spans="1:7" ht="12.75">
      <c r="A24" s="1" t="s">
        <v>14</v>
      </c>
      <c r="B24" s="9">
        <v>74373.09</v>
      </c>
      <c r="C24" s="6">
        <f t="shared" si="0"/>
        <v>28.77016700815804</v>
      </c>
      <c r="D24" s="9">
        <v>38182.11</v>
      </c>
      <c r="E24" s="6">
        <f t="shared" si="1"/>
        <v>33.54618630936935</v>
      </c>
      <c r="F24" s="9">
        <v>66911.11</v>
      </c>
      <c r="G24" s="6">
        <f t="shared" si="2"/>
        <v>117.70854414584898</v>
      </c>
    </row>
    <row r="25" spans="1:7" ht="12.75">
      <c r="A25" s="1" t="s">
        <v>15</v>
      </c>
      <c r="B25" s="9">
        <v>144419.42</v>
      </c>
      <c r="C25" s="6">
        <f t="shared" si="0"/>
        <v>94.18235816207181</v>
      </c>
      <c r="D25" s="9">
        <v>49708.48</v>
      </c>
      <c r="E25" s="6">
        <f t="shared" si="1"/>
        <v>30.187881183098597</v>
      </c>
      <c r="F25" s="9">
        <v>61821.55</v>
      </c>
      <c r="G25" s="6">
        <f t="shared" si="2"/>
        <v>-7.606449810801223</v>
      </c>
    </row>
    <row r="26" spans="1:7" ht="39" customHeight="1">
      <c r="A26" s="3" t="s">
        <v>16</v>
      </c>
      <c r="B26" s="4">
        <f>SUM(B14:B25)/12</f>
        <v>67780.2975</v>
      </c>
      <c r="C26" s="4"/>
      <c r="D26" s="4">
        <f>SUM(D14:D25)/12</f>
        <v>31237.824999999997</v>
      </c>
      <c r="E26" s="5"/>
      <c r="F26" s="4">
        <f>SUM(F14:F25)/12</f>
        <v>36750.989166666666</v>
      </c>
      <c r="G26" s="5"/>
    </row>
    <row r="27" ht="12.75">
      <c r="F27" t="s">
        <v>26</v>
      </c>
    </row>
  </sheetData>
  <sheetProtection/>
  <mergeCells count="10">
    <mergeCell ref="A10:G10"/>
    <mergeCell ref="B12:C12"/>
    <mergeCell ref="D12:E12"/>
    <mergeCell ref="F12:G12"/>
    <mergeCell ref="A1:G1"/>
    <mergeCell ref="A3:D3"/>
    <mergeCell ref="A4:D4"/>
    <mergeCell ref="A5:D5"/>
    <mergeCell ref="A8:G8"/>
    <mergeCell ref="A9:G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3.00390625" style="0" customWidth="1"/>
    <col min="2" max="2" width="10.125" style="0" bestFit="1" customWidth="1"/>
    <col min="3" max="3" width="10.00390625" style="0" customWidth="1"/>
    <col min="4" max="4" width="10.50390625" style="0" customWidth="1"/>
    <col min="5" max="5" width="10.375" style="0" bestFit="1" customWidth="1"/>
    <col min="6" max="6" width="9.125" style="0" bestFit="1" customWidth="1"/>
  </cols>
  <sheetData>
    <row r="1" spans="1:7" ht="12.75">
      <c r="A1" s="18" t="s">
        <v>33</v>
      </c>
      <c r="B1" s="18"/>
      <c r="C1" s="18"/>
      <c r="D1" s="18"/>
      <c r="E1" s="18"/>
      <c r="F1" s="18"/>
      <c r="G1" s="18"/>
    </row>
    <row r="2" spans="1:7" ht="12.75">
      <c r="A2" s="11"/>
      <c r="B2" s="11"/>
      <c r="C2" s="11"/>
      <c r="D2" s="11"/>
      <c r="E2" s="11"/>
      <c r="F2" s="11"/>
      <c r="G2" s="11"/>
    </row>
    <row r="3" spans="1:7" ht="12.75">
      <c r="A3" s="19" t="s">
        <v>34</v>
      </c>
      <c r="B3" s="19"/>
      <c r="C3" s="19"/>
      <c r="D3" s="19"/>
      <c r="E3" s="12">
        <v>173898.92</v>
      </c>
      <c r="F3" s="11"/>
      <c r="G3" s="11"/>
    </row>
    <row r="4" spans="1:7" ht="12.75">
      <c r="A4" s="19" t="s">
        <v>35</v>
      </c>
      <c r="B4" s="19"/>
      <c r="C4" s="19"/>
      <c r="D4" s="19"/>
      <c r="E4" s="12">
        <v>51507.03</v>
      </c>
      <c r="F4" s="11"/>
      <c r="G4" s="11"/>
    </row>
    <row r="5" spans="1:5" ht="12.75">
      <c r="A5" s="19" t="s">
        <v>36</v>
      </c>
      <c r="B5" s="19"/>
      <c r="C5" s="19"/>
      <c r="D5" s="19"/>
      <c r="E5" s="12">
        <v>67045</v>
      </c>
    </row>
    <row r="8" spans="1:7" ht="12.75">
      <c r="A8" s="14" t="s">
        <v>19</v>
      </c>
      <c r="B8" s="14"/>
      <c r="C8" s="14"/>
      <c r="D8" s="14"/>
      <c r="E8" s="14"/>
      <c r="F8" s="14"/>
      <c r="G8" s="14"/>
    </row>
    <row r="9" spans="1:7" ht="28.5" customHeight="1">
      <c r="A9" s="17" t="s">
        <v>38</v>
      </c>
      <c r="B9" s="15"/>
      <c r="C9" s="15"/>
      <c r="D9" s="15"/>
      <c r="E9" s="15"/>
      <c r="F9" s="15"/>
      <c r="G9" s="15"/>
    </row>
    <row r="10" spans="1:7" ht="28.5" customHeight="1">
      <c r="A10" s="16" t="s">
        <v>39</v>
      </c>
      <c r="B10" s="16"/>
      <c r="C10" s="16"/>
      <c r="D10" s="16"/>
      <c r="E10" s="16"/>
      <c r="F10" s="16"/>
      <c r="G10" s="16"/>
    </row>
    <row r="11" ht="12.75">
      <c r="S11" s="10"/>
    </row>
    <row r="12" spans="1:7" ht="12.75">
      <c r="A12" s="1"/>
      <c r="B12" s="13" t="s">
        <v>0</v>
      </c>
      <c r="C12" s="13"/>
      <c r="D12" s="13" t="s">
        <v>1</v>
      </c>
      <c r="E12" s="13"/>
      <c r="F12" s="13" t="s">
        <v>2</v>
      </c>
      <c r="G12" s="13"/>
    </row>
    <row r="13" spans="1:7" ht="12.75">
      <c r="A13" s="1"/>
      <c r="B13" s="2" t="s">
        <v>3</v>
      </c>
      <c r="C13" s="1" t="s">
        <v>17</v>
      </c>
      <c r="D13" s="2" t="s">
        <v>3</v>
      </c>
      <c r="E13" s="1" t="s">
        <v>17</v>
      </c>
      <c r="F13" s="2" t="s">
        <v>3</v>
      </c>
      <c r="G13" s="1" t="s">
        <v>17</v>
      </c>
    </row>
    <row r="14" spans="1:7" ht="12.75">
      <c r="A14" s="1" t="s">
        <v>4</v>
      </c>
      <c r="B14" s="1">
        <v>68051.7</v>
      </c>
      <c r="C14" s="6">
        <v>0.4</v>
      </c>
      <c r="D14" s="1">
        <v>38671.46</v>
      </c>
      <c r="E14" s="6">
        <v>23.8</v>
      </c>
      <c r="F14" s="1">
        <v>38295.7</v>
      </c>
      <c r="G14" s="6">
        <v>4.2</v>
      </c>
    </row>
    <row r="15" spans="1:7" ht="12.75">
      <c r="A15" s="1" t="s">
        <v>5</v>
      </c>
      <c r="B15" s="1">
        <v>63172.96</v>
      </c>
      <c r="C15" s="6">
        <f>(B15/B14*100)-100</f>
        <v>-7.169166971581902</v>
      </c>
      <c r="D15" s="1">
        <v>34617.07</v>
      </c>
      <c r="E15" s="6">
        <f>(D15/D14*100)-100</f>
        <v>-10.484191701063267</v>
      </c>
      <c r="F15" s="1">
        <v>34123.01</v>
      </c>
      <c r="G15" s="6">
        <f>(F15/F14*100)-100</f>
        <v>-10.895975266152576</v>
      </c>
    </row>
    <row r="16" spans="1:7" ht="12.75">
      <c r="A16" s="1" t="s">
        <v>6</v>
      </c>
      <c r="B16" s="1">
        <v>65814.69</v>
      </c>
      <c r="C16" s="6">
        <f aca="true" t="shared" si="0" ref="C16:C25">(B16/B15*100)-100</f>
        <v>4.181741681884148</v>
      </c>
      <c r="D16" s="1">
        <v>34889.56</v>
      </c>
      <c r="E16" s="6">
        <f aca="true" t="shared" si="1" ref="E16:E25">(D16/D15*100)-100</f>
        <v>0.7871550076306306</v>
      </c>
      <c r="F16" s="1">
        <v>34133.8</v>
      </c>
      <c r="G16" s="6">
        <f aca="true" t="shared" si="2" ref="G16:G25">(F16/F15*100)-100</f>
        <v>0.0316208915919276</v>
      </c>
    </row>
    <row r="17" spans="1:7" ht="12.75">
      <c r="A17" s="1" t="s">
        <v>7</v>
      </c>
      <c r="B17" s="7"/>
      <c r="C17" s="8">
        <f t="shared" si="0"/>
        <v>-100</v>
      </c>
      <c r="D17" s="7"/>
      <c r="E17" s="8">
        <f t="shared" si="1"/>
        <v>-100</v>
      </c>
      <c r="F17" s="7"/>
      <c r="G17" s="8">
        <f t="shared" si="2"/>
        <v>-100</v>
      </c>
    </row>
    <row r="18" spans="1:7" ht="12.75">
      <c r="A18" s="1" t="s">
        <v>8</v>
      </c>
      <c r="B18" s="9"/>
      <c r="C18" s="6" t="e">
        <f t="shared" si="0"/>
        <v>#DIV/0!</v>
      </c>
      <c r="D18" s="9"/>
      <c r="E18" s="6" t="e">
        <f t="shared" si="1"/>
        <v>#DIV/0!</v>
      </c>
      <c r="F18" s="9"/>
      <c r="G18" s="6" t="e">
        <f t="shared" si="2"/>
        <v>#DIV/0!</v>
      </c>
    </row>
    <row r="19" spans="1:7" ht="12.75">
      <c r="A19" s="1" t="s">
        <v>9</v>
      </c>
      <c r="B19" s="9"/>
      <c r="C19" s="6" t="e">
        <f t="shared" si="0"/>
        <v>#DIV/0!</v>
      </c>
      <c r="D19" s="9"/>
      <c r="E19" s="6" t="e">
        <f t="shared" si="1"/>
        <v>#DIV/0!</v>
      </c>
      <c r="F19" s="9"/>
      <c r="G19" s="6" t="e">
        <f t="shared" si="2"/>
        <v>#DIV/0!</v>
      </c>
    </row>
    <row r="20" spans="1:7" ht="12.75">
      <c r="A20" s="1" t="s">
        <v>10</v>
      </c>
      <c r="B20" s="9"/>
      <c r="C20" s="6" t="e">
        <f t="shared" si="0"/>
        <v>#DIV/0!</v>
      </c>
      <c r="D20" s="9"/>
      <c r="E20" s="6" t="e">
        <f t="shared" si="1"/>
        <v>#DIV/0!</v>
      </c>
      <c r="F20" s="9"/>
      <c r="G20" s="6" t="e">
        <f t="shared" si="2"/>
        <v>#DIV/0!</v>
      </c>
    </row>
    <row r="21" spans="1:7" ht="12.75">
      <c r="A21" s="1" t="s">
        <v>11</v>
      </c>
      <c r="B21" s="9"/>
      <c r="C21" s="6" t="e">
        <f t="shared" si="0"/>
        <v>#DIV/0!</v>
      </c>
      <c r="D21" s="9"/>
      <c r="E21" s="6" t="e">
        <f t="shared" si="1"/>
        <v>#DIV/0!</v>
      </c>
      <c r="F21" s="9"/>
      <c r="G21" s="6" t="e">
        <f t="shared" si="2"/>
        <v>#DIV/0!</v>
      </c>
    </row>
    <row r="22" spans="1:7" ht="12.75">
      <c r="A22" s="1" t="s">
        <v>12</v>
      </c>
      <c r="B22" s="9"/>
      <c r="C22" s="6" t="e">
        <f t="shared" si="0"/>
        <v>#DIV/0!</v>
      </c>
      <c r="D22" s="9"/>
      <c r="E22" s="6" t="e">
        <f t="shared" si="1"/>
        <v>#DIV/0!</v>
      </c>
      <c r="F22" s="9"/>
      <c r="G22" s="6" t="e">
        <f t="shared" si="2"/>
        <v>#DIV/0!</v>
      </c>
    </row>
    <row r="23" spans="1:7" ht="12.75">
      <c r="A23" s="1" t="s">
        <v>13</v>
      </c>
      <c r="B23" s="9"/>
      <c r="C23" s="6" t="e">
        <f t="shared" si="0"/>
        <v>#DIV/0!</v>
      </c>
      <c r="D23" s="9"/>
      <c r="E23" s="6" t="e">
        <f t="shared" si="1"/>
        <v>#DIV/0!</v>
      </c>
      <c r="F23" s="9"/>
      <c r="G23" s="6" t="e">
        <f t="shared" si="2"/>
        <v>#DIV/0!</v>
      </c>
    </row>
    <row r="24" spans="1:7" ht="12.75">
      <c r="A24" s="1" t="s">
        <v>14</v>
      </c>
      <c r="B24" s="9"/>
      <c r="C24" s="6" t="e">
        <f t="shared" si="0"/>
        <v>#DIV/0!</v>
      </c>
      <c r="D24" s="9"/>
      <c r="E24" s="6" t="e">
        <f t="shared" si="1"/>
        <v>#DIV/0!</v>
      </c>
      <c r="F24" s="9"/>
      <c r="G24" s="6" t="e">
        <f t="shared" si="2"/>
        <v>#DIV/0!</v>
      </c>
    </row>
    <row r="25" spans="1:7" ht="12.75">
      <c r="A25" s="1" t="s">
        <v>15</v>
      </c>
      <c r="B25" s="9"/>
      <c r="C25" s="6" t="e">
        <f t="shared" si="0"/>
        <v>#DIV/0!</v>
      </c>
      <c r="D25" s="9"/>
      <c r="E25" s="6" t="e">
        <f t="shared" si="1"/>
        <v>#DIV/0!</v>
      </c>
      <c r="F25" s="9"/>
      <c r="G25" s="6" t="e">
        <f t="shared" si="2"/>
        <v>#DIV/0!</v>
      </c>
    </row>
    <row r="26" spans="1:7" ht="39" customHeight="1">
      <c r="A26" s="3" t="s">
        <v>16</v>
      </c>
      <c r="B26" s="4">
        <f>SUM(B14:B25)/3</f>
        <v>65679.78333333334</v>
      </c>
      <c r="C26" s="4"/>
      <c r="D26" s="4">
        <f>SUM(D14:D25)/3</f>
        <v>36059.363333333335</v>
      </c>
      <c r="E26" s="5"/>
      <c r="F26" s="4">
        <f>SUM(F14:F25)/3</f>
        <v>35517.503333333334</v>
      </c>
      <c r="G26" s="5"/>
    </row>
    <row r="27" ht="12.75">
      <c r="F27" t="s">
        <v>26</v>
      </c>
    </row>
  </sheetData>
  <sheetProtection/>
  <mergeCells count="10">
    <mergeCell ref="A10:G10"/>
    <mergeCell ref="B12:C12"/>
    <mergeCell ref="D12:E12"/>
    <mergeCell ref="F12:G12"/>
    <mergeCell ref="A1:G1"/>
    <mergeCell ref="A3:D3"/>
    <mergeCell ref="A4:D4"/>
    <mergeCell ref="A5:D5"/>
    <mergeCell ref="A8:G8"/>
    <mergeCell ref="A9:G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0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3.00390625" style="0" customWidth="1"/>
  </cols>
  <sheetData>
    <row r="2" spans="1:7" ht="12.75">
      <c r="A2" s="14" t="s">
        <v>19</v>
      </c>
      <c r="B2" s="14"/>
      <c r="C2" s="14"/>
      <c r="D2" s="14"/>
      <c r="E2" s="14"/>
      <c r="F2" s="14"/>
      <c r="G2" s="14"/>
    </row>
    <row r="3" spans="1:7" ht="28.5" customHeight="1">
      <c r="A3" s="15" t="s">
        <v>22</v>
      </c>
      <c r="B3" s="15"/>
      <c r="C3" s="15"/>
      <c r="D3" s="15"/>
      <c r="E3" s="15"/>
      <c r="F3" s="15"/>
      <c r="G3" s="15"/>
    </row>
    <row r="4" spans="1:7" ht="28.5" customHeight="1">
      <c r="A4" s="16" t="s">
        <v>21</v>
      </c>
      <c r="B4" s="16"/>
      <c r="C4" s="16"/>
      <c r="D4" s="16"/>
      <c r="E4" s="16"/>
      <c r="F4" s="16"/>
      <c r="G4" s="16"/>
    </row>
    <row r="5" ht="12.75">
      <c r="S5" s="6"/>
    </row>
    <row r="6" spans="1:7" ht="12.75">
      <c r="A6" s="1"/>
      <c r="B6" s="13" t="s">
        <v>0</v>
      </c>
      <c r="C6" s="13"/>
      <c r="D6" s="13" t="s">
        <v>1</v>
      </c>
      <c r="E6" s="13"/>
      <c r="F6" s="13" t="s">
        <v>2</v>
      </c>
      <c r="G6" s="13"/>
    </row>
    <row r="7" spans="1:7" ht="12.75">
      <c r="A7" s="1"/>
      <c r="B7" s="2" t="s">
        <v>3</v>
      </c>
      <c r="C7" s="1" t="s">
        <v>17</v>
      </c>
      <c r="D7" s="2" t="s">
        <v>3</v>
      </c>
      <c r="E7" s="6"/>
      <c r="F7" s="2" t="s">
        <v>3</v>
      </c>
      <c r="G7" s="6"/>
    </row>
    <row r="8" spans="1:7" ht="12.75">
      <c r="A8" s="1" t="s">
        <v>4</v>
      </c>
      <c r="B8" s="1">
        <v>30652</v>
      </c>
      <c r="C8" s="6">
        <f>B8/'2014'!B20*100</f>
        <v>104.54356834679596</v>
      </c>
      <c r="D8" s="1">
        <v>17348</v>
      </c>
      <c r="E8" s="6">
        <f>D8/'2014'!D20*100</f>
        <v>101.8952149737646</v>
      </c>
      <c r="F8" s="1">
        <v>10170</v>
      </c>
      <c r="G8" s="6">
        <f>F8/'2014'!F20*100</f>
        <v>89.21052631578948</v>
      </c>
    </row>
    <row r="9" spans="1:7" ht="12.75">
      <c r="A9" s="1" t="s">
        <v>5</v>
      </c>
      <c r="B9" s="1">
        <v>23345.79</v>
      </c>
      <c r="C9" s="6">
        <f>(B9/B8*100)-100</f>
        <v>-23.835997651050505</v>
      </c>
      <c r="D9" s="1">
        <v>13414.38</v>
      </c>
      <c r="E9" s="6">
        <f>(D9/D8*100)</f>
        <v>77.32522480977634</v>
      </c>
      <c r="F9" s="1">
        <v>8181.1</v>
      </c>
      <c r="G9" s="6">
        <f>(F9/F8*100)</f>
        <v>80.44346116027532</v>
      </c>
    </row>
    <row r="10" spans="1:7" ht="12.75">
      <c r="A10" s="1" t="s">
        <v>6</v>
      </c>
      <c r="B10" s="1">
        <v>28349.57</v>
      </c>
      <c r="C10" s="6">
        <f aca="true" t="shared" si="0" ref="C10:C19">(B10/B9*100)-100</f>
        <v>21.433329092740053</v>
      </c>
      <c r="D10" s="1">
        <v>16139.84</v>
      </c>
      <c r="E10" s="6">
        <f aca="true" t="shared" si="1" ref="E10:E19">(D10/D9*100)-100</f>
        <v>20.31745037787806</v>
      </c>
      <c r="F10" s="1">
        <v>10026.48</v>
      </c>
      <c r="G10" s="6">
        <f aca="true" t="shared" si="2" ref="G10:G19">(F10/F9*100)-100</f>
        <v>22.55662441480972</v>
      </c>
    </row>
    <row r="11" spans="1:7" ht="12.75">
      <c r="A11" s="1" t="s">
        <v>7</v>
      </c>
      <c r="B11" s="1">
        <v>29051.59</v>
      </c>
      <c r="C11" s="6">
        <f t="shared" si="0"/>
        <v>2.4762985823065407</v>
      </c>
      <c r="D11" s="1">
        <v>18423.42</v>
      </c>
      <c r="E11" s="6">
        <f t="shared" si="1"/>
        <v>14.148715228899405</v>
      </c>
      <c r="F11" s="1">
        <v>14786.65</v>
      </c>
      <c r="G11" s="6">
        <f t="shared" si="2"/>
        <v>47.47598359543929</v>
      </c>
    </row>
    <row r="12" spans="1:7" ht="12.75">
      <c r="A12" s="1" t="s">
        <v>8</v>
      </c>
      <c r="B12" s="1">
        <v>32984.79</v>
      </c>
      <c r="C12" s="6">
        <f t="shared" si="0"/>
        <v>13.53867378687363</v>
      </c>
      <c r="D12" s="1">
        <v>19321.54</v>
      </c>
      <c r="E12" s="6">
        <f t="shared" si="1"/>
        <v>4.874882079440198</v>
      </c>
      <c r="F12" s="1">
        <v>16188.85</v>
      </c>
      <c r="G12" s="6">
        <f t="shared" si="2"/>
        <v>9.482878136697636</v>
      </c>
    </row>
    <row r="13" spans="1:7" ht="12.75">
      <c r="A13" s="1" t="s">
        <v>9</v>
      </c>
      <c r="B13" s="1">
        <v>30328.92</v>
      </c>
      <c r="C13" s="6">
        <f t="shared" si="0"/>
        <v>-8.051802057857586</v>
      </c>
      <c r="D13" s="1">
        <v>17289.59</v>
      </c>
      <c r="E13" s="6">
        <f t="shared" si="1"/>
        <v>-10.516501272672883</v>
      </c>
      <c r="F13" s="1">
        <v>11365.13</v>
      </c>
      <c r="G13" s="6">
        <f t="shared" si="2"/>
        <v>-29.796557507173148</v>
      </c>
    </row>
    <row r="14" spans="1:7" ht="12.75">
      <c r="A14" s="1" t="s">
        <v>10</v>
      </c>
      <c r="B14" s="1">
        <v>30770.87</v>
      </c>
      <c r="C14" s="6">
        <f t="shared" si="0"/>
        <v>1.4571900351215845</v>
      </c>
      <c r="D14" s="1">
        <v>20075.49</v>
      </c>
      <c r="E14" s="6">
        <f t="shared" si="1"/>
        <v>16.113164048424537</v>
      </c>
      <c r="F14" s="1">
        <v>14146.07</v>
      </c>
      <c r="G14" s="6">
        <f t="shared" si="2"/>
        <v>24.469055787307312</v>
      </c>
    </row>
    <row r="15" spans="1:7" ht="12.75">
      <c r="A15" s="1" t="s">
        <v>11</v>
      </c>
      <c r="B15" s="1">
        <v>24171.87</v>
      </c>
      <c r="C15" s="6">
        <f t="shared" si="0"/>
        <v>-21.44560748526122</v>
      </c>
      <c r="D15" s="1">
        <v>15515.67</v>
      </c>
      <c r="E15" s="6">
        <f t="shared" si="1"/>
        <v>-22.713368391008146</v>
      </c>
      <c r="F15" s="1">
        <v>12646.16</v>
      </c>
      <c r="G15" s="6">
        <f t="shared" si="2"/>
        <v>-10.60301553717747</v>
      </c>
    </row>
    <row r="16" spans="1:7" ht="12.75">
      <c r="A16" s="1" t="s">
        <v>12</v>
      </c>
      <c r="B16" s="1">
        <v>26456.12</v>
      </c>
      <c r="C16" s="6">
        <f t="shared" si="0"/>
        <v>9.450034275378783</v>
      </c>
      <c r="D16" s="1">
        <v>16111.97</v>
      </c>
      <c r="E16" s="6">
        <f t="shared" si="1"/>
        <v>3.843211411431156</v>
      </c>
      <c r="F16" s="1">
        <v>11243.39</v>
      </c>
      <c r="G16" s="6">
        <f t="shared" si="2"/>
        <v>-11.092458105859805</v>
      </c>
    </row>
    <row r="17" spans="1:7" ht="12.75">
      <c r="A17" s="1" t="s">
        <v>13</v>
      </c>
      <c r="B17" s="1">
        <v>28277.33</v>
      </c>
      <c r="C17" s="6">
        <f t="shared" si="0"/>
        <v>6.88388924755408</v>
      </c>
      <c r="D17" s="1">
        <v>16625.34</v>
      </c>
      <c r="E17" s="6">
        <f t="shared" si="1"/>
        <v>3.1862646218929314</v>
      </c>
      <c r="F17" s="1">
        <v>10891.33</v>
      </c>
      <c r="G17" s="6">
        <f t="shared" si="2"/>
        <v>-3.1312620126136324</v>
      </c>
    </row>
    <row r="18" spans="1:7" ht="12.75">
      <c r="A18" s="1" t="s">
        <v>14</v>
      </c>
      <c r="B18" s="1">
        <v>27086.27</v>
      </c>
      <c r="C18" s="6">
        <f t="shared" si="0"/>
        <v>-4.212066697952039</v>
      </c>
      <c r="D18" s="1">
        <v>17886.21</v>
      </c>
      <c r="E18" s="6">
        <f t="shared" si="1"/>
        <v>7.584025349256024</v>
      </c>
      <c r="F18" s="1">
        <v>10830.76</v>
      </c>
      <c r="G18" s="6">
        <f t="shared" si="2"/>
        <v>-0.5561304266788341</v>
      </c>
    </row>
    <row r="19" spans="1:7" ht="12.75">
      <c r="A19" s="1" t="s">
        <v>15</v>
      </c>
      <c r="B19" s="1">
        <v>28046.62</v>
      </c>
      <c r="C19" s="6">
        <f t="shared" si="0"/>
        <v>3.5455232484945327</v>
      </c>
      <c r="D19" s="1">
        <v>17101.54</v>
      </c>
      <c r="E19" s="6">
        <f t="shared" si="1"/>
        <v>-4.387010998976294</v>
      </c>
      <c r="F19" s="1">
        <v>12254.71</v>
      </c>
      <c r="G19" s="6">
        <f t="shared" si="2"/>
        <v>13.147276830065465</v>
      </c>
    </row>
    <row r="20" spans="1:7" ht="39" customHeight="1">
      <c r="A20" s="3" t="s">
        <v>16</v>
      </c>
      <c r="B20" s="4">
        <f>SUM(B8:B19)/12</f>
        <v>28293.478333333333</v>
      </c>
      <c r="C20" s="4"/>
      <c r="D20" s="4">
        <f>SUM(D8:D19)/12</f>
        <v>17104.415833333333</v>
      </c>
      <c r="E20" s="5"/>
      <c r="F20" s="4">
        <f>SUM(F8:F19)/12</f>
        <v>11894.219166666668</v>
      </c>
      <c r="G20" s="5"/>
    </row>
  </sheetData>
  <sheetProtection/>
  <mergeCells count="6">
    <mergeCell ref="B6:C6"/>
    <mergeCell ref="D6:E6"/>
    <mergeCell ref="F6:G6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0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3.00390625" style="0" customWidth="1"/>
    <col min="5" max="5" width="10.375" style="0" bestFit="1" customWidth="1"/>
  </cols>
  <sheetData>
    <row r="2" spans="1:7" ht="12.75">
      <c r="A2" s="14" t="s">
        <v>19</v>
      </c>
      <c r="B2" s="14"/>
      <c r="C2" s="14"/>
      <c r="D2" s="14"/>
      <c r="E2" s="14"/>
      <c r="F2" s="14"/>
      <c r="G2" s="14"/>
    </row>
    <row r="3" spans="1:7" ht="28.5" customHeight="1">
      <c r="A3" s="15" t="s">
        <v>22</v>
      </c>
      <c r="B3" s="15"/>
      <c r="C3" s="15"/>
      <c r="D3" s="15"/>
      <c r="E3" s="15"/>
      <c r="F3" s="15"/>
      <c r="G3" s="15"/>
    </row>
    <row r="4" spans="1:7" ht="28.5" customHeight="1">
      <c r="A4" s="16" t="s">
        <v>23</v>
      </c>
      <c r="B4" s="16"/>
      <c r="C4" s="16"/>
      <c r="D4" s="16"/>
      <c r="E4" s="16"/>
      <c r="F4" s="16"/>
      <c r="G4" s="16"/>
    </row>
    <row r="5" ht="12.75">
      <c r="S5" s="6"/>
    </row>
    <row r="6" spans="1:7" ht="12.75">
      <c r="A6" s="1"/>
      <c r="B6" s="13" t="s">
        <v>0</v>
      </c>
      <c r="C6" s="13"/>
      <c r="D6" s="13" t="s">
        <v>1</v>
      </c>
      <c r="E6" s="13"/>
      <c r="F6" s="13" t="s">
        <v>2</v>
      </c>
      <c r="G6" s="13"/>
    </row>
    <row r="7" spans="1:7" ht="12.75">
      <c r="A7" s="1"/>
      <c r="B7" s="2" t="s">
        <v>3</v>
      </c>
      <c r="C7" s="1" t="s">
        <v>17</v>
      </c>
      <c r="D7" s="2" t="s">
        <v>3</v>
      </c>
      <c r="E7" s="6"/>
      <c r="F7" s="2" t="s">
        <v>3</v>
      </c>
      <c r="G7" s="6"/>
    </row>
    <row r="8" spans="1:7" ht="12.75">
      <c r="A8" s="1" t="s">
        <v>4</v>
      </c>
      <c r="B8" s="1">
        <v>30399.53</v>
      </c>
      <c r="C8" s="6">
        <f>B8/'2015'!B20*100</f>
        <v>107.44359403907391</v>
      </c>
      <c r="D8" s="1">
        <v>15585.39</v>
      </c>
      <c r="E8" s="6">
        <f>D8/'2015'!D20*100</f>
        <v>91.11910135876705</v>
      </c>
      <c r="F8" s="1">
        <v>9788</v>
      </c>
      <c r="G8" s="6">
        <f>F8/'2015'!F20*100</f>
        <v>82.2920770405063</v>
      </c>
    </row>
    <row r="9" spans="1:7" ht="12.75">
      <c r="A9" s="1" t="s">
        <v>5</v>
      </c>
      <c r="B9" s="1">
        <v>28918.95</v>
      </c>
      <c r="C9" s="6">
        <f>(B9/B8*100)-100</f>
        <v>-4.870404246381426</v>
      </c>
      <c r="D9" s="1">
        <v>13622.62</v>
      </c>
      <c r="E9" s="6">
        <f>(D9/D8*100)-100</f>
        <v>-12.59365341515354</v>
      </c>
      <c r="F9" s="1">
        <v>7789.58</v>
      </c>
      <c r="G9" s="6">
        <f>(F9/F8*100)-100</f>
        <v>-20.41704127503064</v>
      </c>
    </row>
    <row r="10" spans="1:7" ht="12.75">
      <c r="A10" s="1" t="s">
        <v>6</v>
      </c>
      <c r="B10" s="1">
        <v>29344.75</v>
      </c>
      <c r="C10" s="6">
        <f aca="true" t="shared" si="0" ref="C10:C19">(B10/B9*100)-100</f>
        <v>1.4723909408882463</v>
      </c>
      <c r="D10" s="1">
        <v>15297.78</v>
      </c>
      <c r="E10" s="6">
        <f aca="true" t="shared" si="1" ref="E10:E19">(D10/D9*100)-100</f>
        <v>12.296900302584973</v>
      </c>
      <c r="F10" s="1">
        <v>9376.59</v>
      </c>
      <c r="G10" s="6">
        <f aca="true" t="shared" si="2" ref="G10:G19">(F10/F9*100)-100</f>
        <v>20.373498956298036</v>
      </c>
    </row>
    <row r="11" spans="1:7" ht="12.75">
      <c r="A11" s="1" t="s">
        <v>7</v>
      </c>
      <c r="B11" s="1">
        <v>34850.74</v>
      </c>
      <c r="C11" s="6">
        <f t="shared" si="0"/>
        <v>18.763117763824866</v>
      </c>
      <c r="D11" s="1">
        <v>17915.79</v>
      </c>
      <c r="E11" s="6">
        <f t="shared" si="1"/>
        <v>17.113659629044207</v>
      </c>
      <c r="F11" s="1">
        <v>10848.13</v>
      </c>
      <c r="G11" s="6">
        <f t="shared" si="2"/>
        <v>15.693765004121957</v>
      </c>
    </row>
    <row r="12" spans="1:7" ht="12.75">
      <c r="A12" s="1" t="s">
        <v>8</v>
      </c>
      <c r="B12" s="1">
        <v>38544.62</v>
      </c>
      <c r="C12" s="6">
        <f t="shared" si="0"/>
        <v>10.599143662372754</v>
      </c>
      <c r="D12" s="1">
        <v>19943.65</v>
      </c>
      <c r="E12" s="6">
        <f t="shared" si="1"/>
        <v>11.318842205674429</v>
      </c>
      <c r="F12" s="1">
        <v>11185.19</v>
      </c>
      <c r="G12" s="6">
        <f t="shared" si="2"/>
        <v>3.1070792846324764</v>
      </c>
    </row>
    <row r="13" spans="1:7" ht="12.75">
      <c r="A13" s="1" t="s">
        <v>9</v>
      </c>
      <c r="B13" s="1">
        <v>33456.58</v>
      </c>
      <c r="C13" s="6">
        <f t="shared" si="0"/>
        <v>-13.200389574472396</v>
      </c>
      <c r="D13" s="1">
        <v>18520.01</v>
      </c>
      <c r="E13" s="6">
        <f t="shared" si="1"/>
        <v>-7.138312194608318</v>
      </c>
      <c r="F13" s="1">
        <v>9335.34</v>
      </c>
      <c r="G13" s="6">
        <f t="shared" si="2"/>
        <v>-16.53838692056192</v>
      </c>
    </row>
    <row r="14" spans="1:7" ht="12.75">
      <c r="A14" s="1" t="s">
        <v>10</v>
      </c>
      <c r="B14" s="1">
        <v>32062.28</v>
      </c>
      <c r="C14" s="6">
        <f t="shared" si="0"/>
        <v>-4.167491118339058</v>
      </c>
      <c r="D14" s="1">
        <v>17976.78</v>
      </c>
      <c r="E14" s="6">
        <f t="shared" si="1"/>
        <v>-2.9332057596081142</v>
      </c>
      <c r="F14" s="1">
        <v>11146.94</v>
      </c>
      <c r="G14" s="6">
        <f t="shared" si="2"/>
        <v>19.405827747034394</v>
      </c>
    </row>
    <row r="15" spans="1:7" ht="12.75">
      <c r="A15" s="1" t="s">
        <v>11</v>
      </c>
      <c r="B15" s="1">
        <v>28890.74</v>
      </c>
      <c r="C15" s="6">
        <f t="shared" si="0"/>
        <v>-9.891810563690413</v>
      </c>
      <c r="D15" s="1">
        <v>14196.1</v>
      </c>
      <c r="E15" s="6">
        <f t="shared" si="1"/>
        <v>-21.03090764864453</v>
      </c>
      <c r="F15" s="1">
        <v>9660.13</v>
      </c>
      <c r="G15" s="6">
        <f t="shared" si="2"/>
        <v>-13.338279384297408</v>
      </c>
    </row>
    <row r="16" spans="1:7" ht="12.75">
      <c r="A16" s="1" t="s">
        <v>12</v>
      </c>
      <c r="B16" s="1">
        <v>25605.28</v>
      </c>
      <c r="C16" s="6">
        <f t="shared" si="0"/>
        <v>-11.372017469957513</v>
      </c>
      <c r="D16" s="1">
        <v>12056.05</v>
      </c>
      <c r="E16" s="6">
        <f t="shared" si="1"/>
        <v>-15.07491494142758</v>
      </c>
      <c r="F16" s="1">
        <v>9775.34</v>
      </c>
      <c r="G16" s="6">
        <f t="shared" si="2"/>
        <v>1.1926340535789848</v>
      </c>
    </row>
    <row r="17" spans="1:7" ht="12.75">
      <c r="A17" s="1" t="s">
        <v>13</v>
      </c>
      <c r="B17" s="1">
        <v>38439.36</v>
      </c>
      <c r="C17" s="6">
        <f t="shared" si="0"/>
        <v>50.122787175145135</v>
      </c>
      <c r="D17" s="1">
        <v>15983.86</v>
      </c>
      <c r="E17" s="6">
        <f t="shared" si="1"/>
        <v>32.57957622936203</v>
      </c>
      <c r="F17" s="1">
        <v>16452.38</v>
      </c>
      <c r="G17" s="6">
        <f t="shared" si="2"/>
        <v>68.30493875404846</v>
      </c>
    </row>
    <row r="18" spans="1:7" ht="12.75">
      <c r="A18" s="1" t="s">
        <v>14</v>
      </c>
      <c r="B18" s="1">
        <v>27565.76</v>
      </c>
      <c r="C18" s="6">
        <f t="shared" si="0"/>
        <v>-28.28767180306852</v>
      </c>
      <c r="D18" s="1">
        <v>13402.5</v>
      </c>
      <c r="E18" s="6">
        <f t="shared" si="1"/>
        <v>-16.149791101773914</v>
      </c>
      <c r="F18" s="1">
        <v>19218.5</v>
      </c>
      <c r="G18" s="6">
        <f t="shared" si="2"/>
        <v>16.812886646187366</v>
      </c>
    </row>
    <row r="19" spans="1:7" ht="12.75">
      <c r="A19" s="1" t="s">
        <v>15</v>
      </c>
      <c r="B19" s="1">
        <v>23553.32</v>
      </c>
      <c r="C19" s="6">
        <f t="shared" si="0"/>
        <v>-14.555883821088187</v>
      </c>
      <c r="D19" s="1">
        <v>15713.71</v>
      </c>
      <c r="E19" s="6">
        <f t="shared" si="1"/>
        <v>17.24461854131691</v>
      </c>
      <c r="F19" s="1">
        <v>42250.52</v>
      </c>
      <c r="G19" s="6">
        <f t="shared" si="2"/>
        <v>119.84296381091136</v>
      </c>
    </row>
    <row r="20" spans="1:7" ht="39" customHeight="1">
      <c r="A20" s="3" t="s">
        <v>16</v>
      </c>
      <c r="B20" s="4">
        <f>SUM(B8:B19)/12</f>
        <v>30969.325833333332</v>
      </c>
      <c r="C20" s="4"/>
      <c r="D20" s="4">
        <f>SUM(D8:D19)/12</f>
        <v>15851.186666666663</v>
      </c>
      <c r="E20" s="5"/>
      <c r="F20" s="4">
        <f>SUM(F8:F19)/12</f>
        <v>13902.220000000001</v>
      </c>
      <c r="G20" s="5"/>
    </row>
  </sheetData>
  <sheetProtection/>
  <mergeCells count="6">
    <mergeCell ref="B6:C6"/>
    <mergeCell ref="D6:E6"/>
    <mergeCell ref="F6:G6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3.00390625" style="0" customWidth="1"/>
    <col min="5" max="5" width="10.375" style="0" bestFit="1" customWidth="1"/>
  </cols>
  <sheetData>
    <row r="2" spans="1:7" ht="12.75">
      <c r="A2" s="14" t="s">
        <v>19</v>
      </c>
      <c r="B2" s="14"/>
      <c r="C2" s="14"/>
      <c r="D2" s="14"/>
      <c r="E2" s="14"/>
      <c r="F2" s="14"/>
      <c r="G2" s="14"/>
    </row>
    <row r="3" spans="1:7" ht="28.5" customHeight="1">
      <c r="A3" s="17" t="s">
        <v>25</v>
      </c>
      <c r="B3" s="15"/>
      <c r="C3" s="15"/>
      <c r="D3" s="15"/>
      <c r="E3" s="15"/>
      <c r="F3" s="15"/>
      <c r="G3" s="15"/>
    </row>
    <row r="4" spans="1:7" ht="28.5" customHeight="1">
      <c r="A4" s="16" t="s">
        <v>24</v>
      </c>
      <c r="B4" s="16"/>
      <c r="C4" s="16"/>
      <c r="D4" s="16"/>
      <c r="E4" s="16"/>
      <c r="F4" s="16"/>
      <c r="G4" s="16"/>
    </row>
    <row r="5" ht="12.75">
      <c r="S5" s="6"/>
    </row>
    <row r="6" spans="1:7" ht="12.75">
      <c r="A6" s="1"/>
      <c r="B6" s="13" t="s">
        <v>0</v>
      </c>
      <c r="C6" s="13"/>
      <c r="D6" s="13" t="s">
        <v>1</v>
      </c>
      <c r="E6" s="13"/>
      <c r="F6" s="13" t="s">
        <v>2</v>
      </c>
      <c r="G6" s="13"/>
    </row>
    <row r="7" spans="1:7" ht="12.75">
      <c r="A7" s="1"/>
      <c r="B7" s="2" t="s">
        <v>3</v>
      </c>
      <c r="C7" s="1" t="s">
        <v>17</v>
      </c>
      <c r="D7" s="2" t="s">
        <v>3</v>
      </c>
      <c r="E7" s="6"/>
      <c r="F7" s="2" t="s">
        <v>3</v>
      </c>
      <c r="G7" s="6"/>
    </row>
    <row r="8" spans="1:7" ht="12.75">
      <c r="A8" s="1" t="s">
        <v>4</v>
      </c>
      <c r="B8" s="1">
        <v>31385.17</v>
      </c>
      <c r="C8" s="6">
        <f>B8/'2015'!B20*100</f>
        <v>110.92722368823864</v>
      </c>
      <c r="D8" s="1">
        <v>15183.31</v>
      </c>
      <c r="E8" s="6">
        <f>D8/'2015'!D20*100</f>
        <v>88.76836337438982</v>
      </c>
      <c r="F8" s="1">
        <v>10175.54</v>
      </c>
      <c r="G8" s="6">
        <f>F8/'2015'!F20*100</f>
        <v>85.55029848883873</v>
      </c>
    </row>
    <row r="9" spans="1:7" ht="12.75">
      <c r="A9" s="1" t="s">
        <v>5</v>
      </c>
      <c r="B9" s="1">
        <v>29197.43</v>
      </c>
      <c r="C9" s="6">
        <f>(B9/B8*100)-100</f>
        <v>-6.970617014341485</v>
      </c>
      <c r="D9" s="1">
        <v>13819.32</v>
      </c>
      <c r="E9" s="6">
        <f>(D9/D8*100)-100</f>
        <v>-8.983482521268414</v>
      </c>
      <c r="F9" s="1">
        <v>8204.33</v>
      </c>
      <c r="G9" s="6">
        <f>(F9/F8*100)-100</f>
        <v>-19.372043154466496</v>
      </c>
    </row>
    <row r="10" spans="1:7" ht="12.75">
      <c r="A10" s="1" t="s">
        <v>6</v>
      </c>
      <c r="B10" s="1">
        <v>32068.32</v>
      </c>
      <c r="C10" s="6">
        <f aca="true" t="shared" si="0" ref="C10:C19">(B10/B9*100)-100</f>
        <v>9.832680479069552</v>
      </c>
      <c r="D10" s="1">
        <v>15737.44</v>
      </c>
      <c r="E10" s="6">
        <f aca="true" t="shared" si="1" ref="E10:E19">(D10/D9*100)-100</f>
        <v>13.879988306226366</v>
      </c>
      <c r="F10" s="1">
        <v>10254.47</v>
      </c>
      <c r="G10" s="6">
        <f aca="true" t="shared" si="2" ref="G10:G19">(F10/F9*100)-100</f>
        <v>24.98851216369893</v>
      </c>
    </row>
    <row r="11" spans="1:7" ht="12.75">
      <c r="A11" s="1" t="s">
        <v>7</v>
      </c>
      <c r="B11" s="1">
        <v>27866.73</v>
      </c>
      <c r="C11" s="6">
        <f t="shared" si="0"/>
        <v>-13.101995988564425</v>
      </c>
      <c r="D11" s="1">
        <v>14011.33</v>
      </c>
      <c r="E11" s="6">
        <f t="shared" si="1"/>
        <v>-10.968175255950143</v>
      </c>
      <c r="F11" s="1">
        <v>8868.1</v>
      </c>
      <c r="G11" s="6">
        <f t="shared" si="2"/>
        <v>-13.519665082641993</v>
      </c>
    </row>
    <row r="12" spans="1:7" ht="12.75">
      <c r="A12" s="1" t="s">
        <v>8</v>
      </c>
      <c r="B12" s="1">
        <v>31981.42</v>
      </c>
      <c r="C12" s="6">
        <f t="shared" si="0"/>
        <v>14.765600413109098</v>
      </c>
      <c r="D12" s="1">
        <v>15126.06</v>
      </c>
      <c r="E12" s="6">
        <f t="shared" si="1"/>
        <v>7.955918531645452</v>
      </c>
      <c r="F12" s="1">
        <v>10351.43</v>
      </c>
      <c r="G12" s="6">
        <f t="shared" si="2"/>
        <v>16.726581793168776</v>
      </c>
    </row>
    <row r="13" spans="1:7" ht="12.75">
      <c r="A13" s="1" t="s">
        <v>9</v>
      </c>
      <c r="B13" s="1">
        <v>29927.8</v>
      </c>
      <c r="C13" s="6">
        <f t="shared" si="0"/>
        <v>-6.421290862006742</v>
      </c>
      <c r="D13" s="1">
        <v>14086.09</v>
      </c>
      <c r="E13" s="6">
        <f t="shared" si="1"/>
        <v>-6.8753528678320635</v>
      </c>
      <c r="F13" s="1">
        <v>7836.52</v>
      </c>
      <c r="G13" s="6">
        <f t="shared" si="2"/>
        <v>-24.29529060236122</v>
      </c>
    </row>
    <row r="14" spans="1:7" ht="12.75">
      <c r="A14" s="1" t="s">
        <v>10</v>
      </c>
      <c r="B14" s="1">
        <v>30778.87</v>
      </c>
      <c r="C14" s="6">
        <f t="shared" si="0"/>
        <v>2.8437439437579712</v>
      </c>
      <c r="D14" s="1">
        <v>14860.2</v>
      </c>
      <c r="E14" s="6">
        <f t="shared" si="1"/>
        <v>5.4955633536346795</v>
      </c>
      <c r="F14" s="1">
        <v>8687.36</v>
      </c>
      <c r="G14" s="6">
        <f t="shared" si="2"/>
        <v>10.85737036337558</v>
      </c>
    </row>
    <row r="15" spans="1:7" ht="12.75">
      <c r="A15" s="1" t="s">
        <v>11</v>
      </c>
      <c r="B15" s="1">
        <v>34075.47</v>
      </c>
      <c r="C15" s="6">
        <f t="shared" si="0"/>
        <v>10.710594638464642</v>
      </c>
      <c r="D15" s="1">
        <v>15648.06</v>
      </c>
      <c r="E15" s="6">
        <f t="shared" si="1"/>
        <v>5.301812896192516</v>
      </c>
      <c r="F15" s="1">
        <v>11307.48</v>
      </c>
      <c r="G15" s="6">
        <f t="shared" si="2"/>
        <v>30.160140710181196</v>
      </c>
    </row>
    <row r="16" spans="1:7" ht="12.75">
      <c r="A16" s="1" t="s">
        <v>12</v>
      </c>
      <c r="B16" s="1">
        <v>30770.66</v>
      </c>
      <c r="C16" s="6">
        <f t="shared" si="0"/>
        <v>-9.698501590733741</v>
      </c>
      <c r="D16" s="1">
        <v>13622.92</v>
      </c>
      <c r="E16" s="6">
        <f t="shared" si="1"/>
        <v>-12.941795979821137</v>
      </c>
      <c r="F16" s="1">
        <v>15327.66</v>
      </c>
      <c r="G16" s="6">
        <f t="shared" si="2"/>
        <v>35.55327977586518</v>
      </c>
    </row>
    <row r="17" spans="1:7" ht="12.75">
      <c r="A17" s="1" t="s">
        <v>13</v>
      </c>
      <c r="B17" s="1">
        <v>37320.26</v>
      </c>
      <c r="C17" s="6">
        <f t="shared" si="0"/>
        <v>21.285211301935036</v>
      </c>
      <c r="D17" s="1">
        <v>14567.87</v>
      </c>
      <c r="E17" s="6">
        <f t="shared" si="1"/>
        <v>6.936471769635304</v>
      </c>
      <c r="F17" s="1">
        <v>16424.18</v>
      </c>
      <c r="G17" s="6">
        <f t="shared" si="2"/>
        <v>7.153864321103171</v>
      </c>
    </row>
    <row r="18" spans="1:7" ht="12.75">
      <c r="A18" s="1" t="s">
        <v>14</v>
      </c>
      <c r="B18" s="1">
        <v>32307.08</v>
      </c>
      <c r="C18" s="6">
        <f t="shared" si="0"/>
        <v>-13.432864615627011</v>
      </c>
      <c r="D18" s="1">
        <v>14784.75</v>
      </c>
      <c r="E18" s="6">
        <f t="shared" si="1"/>
        <v>1.4887557343661086</v>
      </c>
      <c r="F18" s="1">
        <v>10742.12</v>
      </c>
      <c r="G18" s="6">
        <f t="shared" si="2"/>
        <v>-34.59569975487359</v>
      </c>
    </row>
    <row r="19" spans="1:7" ht="12.75">
      <c r="A19" s="1" t="s">
        <v>15</v>
      </c>
      <c r="B19" s="1">
        <v>29612.61</v>
      </c>
      <c r="C19" s="6">
        <f t="shared" si="0"/>
        <v>-8.340184256825438</v>
      </c>
      <c r="D19" s="1">
        <v>15004.72</v>
      </c>
      <c r="E19" s="6">
        <f t="shared" si="1"/>
        <v>1.4878168382962258</v>
      </c>
      <c r="F19" s="1">
        <v>13392.58</v>
      </c>
      <c r="G19" s="6">
        <f t="shared" si="2"/>
        <v>24.673528130387652</v>
      </c>
    </row>
    <row r="20" spans="1:7" ht="39" customHeight="1">
      <c r="A20" s="3" t="s">
        <v>16</v>
      </c>
      <c r="B20" s="4">
        <f>SUM(B8:B19)/12</f>
        <v>31440.985</v>
      </c>
      <c r="C20" s="4"/>
      <c r="D20" s="4">
        <f>SUM(D8:D19)/12</f>
        <v>14704.339166666667</v>
      </c>
      <c r="E20" s="5"/>
      <c r="F20" s="4">
        <f>SUM(F8:F19)/12</f>
        <v>10964.314166666665</v>
      </c>
      <c r="G20" s="5"/>
    </row>
    <row r="21" ht="12.75">
      <c r="F21" t="s">
        <v>26</v>
      </c>
    </row>
  </sheetData>
  <sheetProtection/>
  <mergeCells count="6">
    <mergeCell ref="A2:G2"/>
    <mergeCell ref="A3:G3"/>
    <mergeCell ref="A4:G4"/>
    <mergeCell ref="B6:C6"/>
    <mergeCell ref="D6:E6"/>
    <mergeCell ref="F6:G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3.00390625" style="0" customWidth="1"/>
    <col min="5" max="5" width="10.375" style="0" bestFit="1" customWidth="1"/>
  </cols>
  <sheetData>
    <row r="2" spans="1:7" ht="12.75">
      <c r="A2" s="14" t="s">
        <v>19</v>
      </c>
      <c r="B2" s="14"/>
      <c r="C2" s="14"/>
      <c r="D2" s="14"/>
      <c r="E2" s="14"/>
      <c r="F2" s="14"/>
      <c r="G2" s="14"/>
    </row>
    <row r="3" spans="1:7" ht="28.5" customHeight="1">
      <c r="A3" s="17" t="s">
        <v>25</v>
      </c>
      <c r="B3" s="15"/>
      <c r="C3" s="15"/>
      <c r="D3" s="15"/>
      <c r="E3" s="15"/>
      <c r="F3" s="15"/>
      <c r="G3" s="15"/>
    </row>
    <row r="4" spans="1:7" ht="28.5" customHeight="1">
      <c r="A4" s="16" t="s">
        <v>27</v>
      </c>
      <c r="B4" s="16"/>
      <c r="C4" s="16"/>
      <c r="D4" s="16"/>
      <c r="E4" s="16"/>
      <c r="F4" s="16"/>
      <c r="G4" s="16"/>
    </row>
    <row r="5" ht="12.75">
      <c r="S5" s="6"/>
    </row>
    <row r="6" spans="1:7" ht="12.75">
      <c r="A6" s="1"/>
      <c r="B6" s="13" t="s">
        <v>0</v>
      </c>
      <c r="C6" s="13"/>
      <c r="D6" s="13" t="s">
        <v>1</v>
      </c>
      <c r="E6" s="13"/>
      <c r="F6" s="13" t="s">
        <v>2</v>
      </c>
      <c r="G6" s="13"/>
    </row>
    <row r="7" spans="1:7" ht="12.75">
      <c r="A7" s="1"/>
      <c r="B7" s="2" t="s">
        <v>3</v>
      </c>
      <c r="C7" s="1" t="s">
        <v>17</v>
      </c>
      <c r="D7" s="2" t="s">
        <v>3</v>
      </c>
      <c r="E7" s="1" t="s">
        <v>17</v>
      </c>
      <c r="F7" s="2" t="s">
        <v>3</v>
      </c>
      <c r="G7" s="1" t="s">
        <v>17</v>
      </c>
    </row>
    <row r="8" spans="1:7" ht="12.75">
      <c r="A8" s="1" t="s">
        <v>4</v>
      </c>
      <c r="B8" s="1">
        <v>41310.83</v>
      </c>
      <c r="C8" s="6">
        <f>B8/'2017'!B20*100</f>
        <v>131.39165328312708</v>
      </c>
      <c r="D8" s="1">
        <v>21884.59</v>
      </c>
      <c r="E8" s="6">
        <f>D8/'2017'!B20*100</f>
        <v>69.60529385450232</v>
      </c>
      <c r="F8" s="1">
        <v>23176</v>
      </c>
      <c r="G8" s="6">
        <f>F8/'2017'!F20*100</f>
        <v>211.3766501735137</v>
      </c>
    </row>
    <row r="9" spans="1:7" ht="12.75">
      <c r="A9" s="1" t="s">
        <v>5</v>
      </c>
      <c r="B9" s="1">
        <v>38602.96</v>
      </c>
      <c r="C9" s="6">
        <f>(B9/B8*100)-100</f>
        <v>-6.5548670893322765</v>
      </c>
      <c r="D9" s="1">
        <v>22337.1</v>
      </c>
      <c r="E9" s="6">
        <f>(D9/D8*100)-100</f>
        <v>2.0677106585044385</v>
      </c>
      <c r="F9" s="1">
        <v>23037.38</v>
      </c>
      <c r="G9" s="6">
        <f>(F9/F8*100)-100</f>
        <v>-0.5981187435277917</v>
      </c>
    </row>
    <row r="10" spans="1:7" ht="12.75">
      <c r="A10" s="1" t="s">
        <v>6</v>
      </c>
      <c r="B10" s="1">
        <v>42144.07</v>
      </c>
      <c r="C10" s="6">
        <f aca="true" t="shared" si="0" ref="C10:C19">(B10/B9*100)-100</f>
        <v>9.173156669851238</v>
      </c>
      <c r="D10" s="1">
        <v>22506.12</v>
      </c>
      <c r="E10" s="6">
        <f aca="true" t="shared" si="1" ref="E10:E19">(D10/D9*100)-100</f>
        <v>0.7566783512631332</v>
      </c>
      <c r="F10" s="1">
        <v>23104.39</v>
      </c>
      <c r="G10" s="6">
        <f aca="true" t="shared" si="2" ref="G10:G19">(F10/F9*100)-100</f>
        <v>0.2908750908306388</v>
      </c>
    </row>
    <row r="11" spans="1:7" ht="12.75">
      <c r="A11" s="1" t="s">
        <v>7</v>
      </c>
      <c r="B11" s="1">
        <v>31746.21</v>
      </c>
      <c r="C11" s="6">
        <f t="shared" si="0"/>
        <v>-24.672178078671564</v>
      </c>
      <c r="D11" s="1">
        <v>18036.33</v>
      </c>
      <c r="E11" s="6">
        <f t="shared" si="1"/>
        <v>-19.860331323213416</v>
      </c>
      <c r="F11" s="1">
        <v>18421.26</v>
      </c>
      <c r="G11" s="6">
        <f t="shared" si="2"/>
        <v>-20.269437972610405</v>
      </c>
    </row>
    <row r="12" spans="1:7" ht="12.75">
      <c r="A12" s="1" t="s">
        <v>8</v>
      </c>
      <c r="B12" s="1">
        <v>36364.22</v>
      </c>
      <c r="C12" s="6">
        <f t="shared" si="0"/>
        <v>14.54664982056127</v>
      </c>
      <c r="D12" s="1">
        <v>18148.03</v>
      </c>
      <c r="E12" s="6">
        <f t="shared" si="1"/>
        <v>0.6193055904388416</v>
      </c>
      <c r="F12" s="1">
        <v>18913.16</v>
      </c>
      <c r="G12" s="6">
        <f t="shared" si="2"/>
        <v>2.6702842259432913</v>
      </c>
    </row>
    <row r="13" spans="1:7" ht="12.75">
      <c r="A13" s="1" t="s">
        <v>9</v>
      </c>
      <c r="B13" s="1">
        <v>40424.65</v>
      </c>
      <c r="C13" s="6">
        <f t="shared" si="0"/>
        <v>11.166003285647278</v>
      </c>
      <c r="D13" s="1">
        <v>20246.1</v>
      </c>
      <c r="E13" s="6">
        <f t="shared" si="1"/>
        <v>11.560869141168496</v>
      </c>
      <c r="F13" s="1">
        <v>19872</v>
      </c>
      <c r="G13" s="6">
        <f t="shared" si="2"/>
        <v>5.069697501633769</v>
      </c>
    </row>
    <row r="14" spans="1:7" ht="12.75">
      <c r="A14" s="1" t="s">
        <v>10</v>
      </c>
      <c r="B14" s="1">
        <v>31344.67</v>
      </c>
      <c r="C14" s="6">
        <f t="shared" si="0"/>
        <v>-22.461493173101076</v>
      </c>
      <c r="D14" s="1">
        <v>19138.8</v>
      </c>
      <c r="E14" s="6">
        <f t="shared" si="1"/>
        <v>-5.469201475839796</v>
      </c>
      <c r="F14" s="1">
        <v>20837.93</v>
      </c>
      <c r="G14" s="6">
        <f t="shared" si="2"/>
        <v>4.860758856682779</v>
      </c>
    </row>
    <row r="15" spans="1:7" ht="12.75">
      <c r="A15" s="1" t="s">
        <v>11</v>
      </c>
      <c r="B15" s="1">
        <v>38829.48</v>
      </c>
      <c r="C15" s="6">
        <f t="shared" si="0"/>
        <v>23.879051845178154</v>
      </c>
      <c r="D15" s="1">
        <v>18422.98</v>
      </c>
      <c r="E15" s="6">
        <f t="shared" si="1"/>
        <v>-3.7401508976529385</v>
      </c>
      <c r="F15" s="1">
        <v>19196.95</v>
      </c>
      <c r="G15" s="6">
        <f t="shared" si="2"/>
        <v>-7.874966467398636</v>
      </c>
    </row>
    <row r="16" spans="1:7" ht="12.75">
      <c r="A16" s="1" t="s">
        <v>12</v>
      </c>
      <c r="B16" s="1">
        <v>28512.05</v>
      </c>
      <c r="C16" s="6">
        <f t="shared" si="0"/>
        <v>-26.57112585592185</v>
      </c>
      <c r="D16" s="1">
        <v>16099.07</v>
      </c>
      <c r="E16" s="6">
        <f t="shared" si="1"/>
        <v>-12.614191623722121</v>
      </c>
      <c r="F16" s="1">
        <v>19228.37</v>
      </c>
      <c r="G16" s="6">
        <f t="shared" si="2"/>
        <v>0.16367183328600277</v>
      </c>
    </row>
    <row r="17" spans="1:7" ht="12.75">
      <c r="A17" s="1" t="s">
        <v>13</v>
      </c>
      <c r="B17" s="1">
        <v>29956.53</v>
      </c>
      <c r="C17" s="6">
        <f t="shared" si="0"/>
        <v>5.066208848539475</v>
      </c>
      <c r="D17" s="1">
        <v>16641.56</v>
      </c>
      <c r="E17" s="6">
        <f t="shared" si="1"/>
        <v>3.3696977527273475</v>
      </c>
      <c r="F17" s="1">
        <v>13467.58</v>
      </c>
      <c r="G17" s="6">
        <f t="shared" si="2"/>
        <v>-29.959845790360802</v>
      </c>
    </row>
    <row r="18" spans="1:7" ht="12.75">
      <c r="A18" s="1" t="s">
        <v>14</v>
      </c>
      <c r="B18" s="1">
        <v>39627.14</v>
      </c>
      <c r="C18" s="6">
        <f t="shared" si="0"/>
        <v>32.28214349258741</v>
      </c>
      <c r="D18" s="1">
        <v>19803.72</v>
      </c>
      <c r="E18" s="6">
        <f t="shared" si="1"/>
        <v>19.001583986116685</v>
      </c>
      <c r="F18" s="1">
        <v>18753.29</v>
      </c>
      <c r="G18" s="6">
        <f t="shared" si="2"/>
        <v>39.24765993593505</v>
      </c>
    </row>
    <row r="19" spans="1:7" ht="12.75">
      <c r="A19" s="1" t="s">
        <v>15</v>
      </c>
      <c r="B19" s="1">
        <v>31108.49</v>
      </c>
      <c r="C19" s="6">
        <f t="shared" si="0"/>
        <v>-21.497009372869186</v>
      </c>
      <c r="D19" s="1">
        <v>15707.63</v>
      </c>
      <c r="E19" s="6">
        <f t="shared" si="1"/>
        <v>-20.68343725320294</v>
      </c>
      <c r="F19" s="1">
        <v>11883.97</v>
      </c>
      <c r="G19" s="6">
        <f t="shared" si="2"/>
        <v>-36.62994599880874</v>
      </c>
    </row>
    <row r="20" spans="1:7" ht="39" customHeight="1">
      <c r="A20" s="3" t="s">
        <v>16</v>
      </c>
      <c r="B20" s="4">
        <f>SUM(B8:B19)/12</f>
        <v>35830.94166666666</v>
      </c>
      <c r="C20" s="4"/>
      <c r="D20" s="4">
        <f>SUM(D8:D19)/12</f>
        <v>19081.0025</v>
      </c>
      <c r="E20" s="5"/>
      <c r="F20" s="4">
        <f>SUM(F8:F19)/12</f>
        <v>19157.69</v>
      </c>
      <c r="G20" s="5"/>
    </row>
    <row r="21" ht="12.75">
      <c r="F21" t="s">
        <v>26</v>
      </c>
    </row>
  </sheetData>
  <sheetProtection/>
  <mergeCells count="6">
    <mergeCell ref="A2:G2"/>
    <mergeCell ref="A3:G3"/>
    <mergeCell ref="A4:G4"/>
    <mergeCell ref="B6:C6"/>
    <mergeCell ref="D6:E6"/>
    <mergeCell ref="F6:G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13.00390625" style="0" customWidth="1"/>
    <col min="5" max="5" width="10.375" style="0" bestFit="1" customWidth="1"/>
  </cols>
  <sheetData>
    <row r="2" spans="1:7" ht="12.75">
      <c r="A2" s="14" t="s">
        <v>19</v>
      </c>
      <c r="B2" s="14"/>
      <c r="C2" s="14"/>
      <c r="D2" s="14"/>
      <c r="E2" s="14"/>
      <c r="F2" s="14"/>
      <c r="G2" s="14"/>
    </row>
    <row r="3" spans="1:7" ht="28.5" customHeight="1">
      <c r="A3" s="17" t="s">
        <v>25</v>
      </c>
      <c r="B3" s="15"/>
      <c r="C3" s="15"/>
      <c r="D3" s="15"/>
      <c r="E3" s="15"/>
      <c r="F3" s="15"/>
      <c r="G3" s="15"/>
    </row>
    <row r="4" spans="1:7" ht="28.5" customHeight="1">
      <c r="A4" s="16" t="s">
        <v>28</v>
      </c>
      <c r="B4" s="16"/>
      <c r="C4" s="16"/>
      <c r="D4" s="16"/>
      <c r="E4" s="16"/>
      <c r="F4" s="16"/>
      <c r="G4" s="16"/>
    </row>
    <row r="5" ht="12.75">
      <c r="S5" s="6"/>
    </row>
    <row r="6" spans="1:7" ht="12.75">
      <c r="A6" s="1"/>
      <c r="B6" s="13" t="s">
        <v>0</v>
      </c>
      <c r="C6" s="13"/>
      <c r="D6" s="13" t="s">
        <v>1</v>
      </c>
      <c r="E6" s="13"/>
      <c r="F6" s="13" t="s">
        <v>2</v>
      </c>
      <c r="G6" s="13"/>
    </row>
    <row r="7" spans="1:7" ht="12.75">
      <c r="A7" s="1"/>
      <c r="B7" s="2" t="s">
        <v>3</v>
      </c>
      <c r="C7" s="1" t="s">
        <v>17</v>
      </c>
      <c r="D7" s="2" t="s">
        <v>3</v>
      </c>
      <c r="E7" s="1" t="s">
        <v>17</v>
      </c>
      <c r="F7" s="2" t="s">
        <v>3</v>
      </c>
      <c r="G7" s="1" t="s">
        <v>17</v>
      </c>
    </row>
    <row r="8" spans="1:7" ht="12.75">
      <c r="A8" s="1" t="s">
        <v>4</v>
      </c>
      <c r="B8" s="1">
        <v>32434.38</v>
      </c>
      <c r="C8" s="6">
        <f>B8/'2017'!B20*100</f>
        <v>103.1595543205787</v>
      </c>
      <c r="D8" s="1">
        <v>17550.04</v>
      </c>
      <c r="E8" s="6">
        <f>D8/'2017'!B20*100</f>
        <v>55.81898913154279</v>
      </c>
      <c r="F8" s="1">
        <v>17490.04</v>
      </c>
      <c r="G8" s="6">
        <f>F8/'2017'!F20*100</f>
        <v>159.51786618056445</v>
      </c>
    </row>
    <row r="9" spans="1:7" ht="12.75">
      <c r="A9" s="1" t="s">
        <v>5</v>
      </c>
      <c r="B9" s="1">
        <v>34046.67</v>
      </c>
      <c r="C9" s="6">
        <f>(B9/B8*100)-100</f>
        <v>4.970928995713805</v>
      </c>
      <c r="D9" s="1">
        <v>20668.12</v>
      </c>
      <c r="E9" s="6">
        <f>(D9/D8*100)-100</f>
        <v>17.76679711271312</v>
      </c>
      <c r="F9" s="1">
        <v>18315.05</v>
      </c>
      <c r="G9" s="6">
        <f>(F9/F8*100)-100</f>
        <v>4.717027519662608</v>
      </c>
    </row>
    <row r="10" spans="1:7" ht="12.75">
      <c r="A10" s="1" t="s">
        <v>6</v>
      </c>
      <c r="B10" s="1">
        <v>43557.9</v>
      </c>
      <c r="C10" s="6">
        <f aca="true" t="shared" si="0" ref="C10:C19">(B10/B9*100)-100</f>
        <v>27.93585980655378</v>
      </c>
      <c r="D10" s="1">
        <v>22375.99</v>
      </c>
      <c r="E10" s="6">
        <f aca="true" t="shared" si="1" ref="E10:E19">(D10/D9*100)-100</f>
        <v>8.26330599977166</v>
      </c>
      <c r="F10" s="1">
        <v>20778.32</v>
      </c>
      <c r="G10" s="6">
        <f aca="true" t="shared" si="2" ref="G10:G19">(F10/F9*100)-100</f>
        <v>13.44943093248449</v>
      </c>
    </row>
    <row r="11" spans="1:7" ht="12.75">
      <c r="A11" s="1" t="s">
        <v>7</v>
      </c>
      <c r="B11" s="1">
        <v>40929.75</v>
      </c>
      <c r="C11" s="6">
        <f t="shared" si="0"/>
        <v>-6.033693084377347</v>
      </c>
      <c r="D11" s="1">
        <v>22688.93</v>
      </c>
      <c r="E11" s="6">
        <f t="shared" si="1"/>
        <v>1.3985526450449868</v>
      </c>
      <c r="F11" s="1">
        <v>19009.65</v>
      </c>
      <c r="G11" s="6">
        <f t="shared" si="2"/>
        <v>-8.512093374247769</v>
      </c>
    </row>
    <row r="12" spans="1:7" ht="12.75">
      <c r="A12" s="1" t="s">
        <v>8</v>
      </c>
      <c r="B12" s="1">
        <v>44477.29</v>
      </c>
      <c r="C12" s="6">
        <f t="shared" si="0"/>
        <v>8.667387413800483</v>
      </c>
      <c r="D12" s="1">
        <v>22725.86</v>
      </c>
      <c r="E12" s="6">
        <f t="shared" si="1"/>
        <v>0.16276660027598666</v>
      </c>
      <c r="F12" s="1">
        <v>23404.16</v>
      </c>
      <c r="G12" s="6">
        <f t="shared" si="2"/>
        <v>23.11725886589177</v>
      </c>
    </row>
    <row r="13" spans="1:7" ht="12.75">
      <c r="A13" s="1" t="s">
        <v>9</v>
      </c>
      <c r="B13" s="1">
        <v>44673.17</v>
      </c>
      <c r="C13" s="6">
        <f t="shared" si="0"/>
        <v>0.44040453004217284</v>
      </c>
      <c r="D13" s="1">
        <v>23939.81</v>
      </c>
      <c r="E13" s="6">
        <f t="shared" si="1"/>
        <v>5.341712040820454</v>
      </c>
      <c r="F13" s="1">
        <v>26062.13</v>
      </c>
      <c r="G13" s="6">
        <f t="shared" si="2"/>
        <v>11.356827162350626</v>
      </c>
    </row>
    <row r="14" spans="1:7" ht="12.75">
      <c r="A14" s="1" t="s">
        <v>10</v>
      </c>
      <c r="B14" s="1">
        <v>50961.62</v>
      </c>
      <c r="C14" s="6">
        <f t="shared" si="0"/>
        <v>14.076569896427785</v>
      </c>
      <c r="D14" s="1">
        <v>24567.84</v>
      </c>
      <c r="E14" s="6">
        <f t="shared" si="1"/>
        <v>2.6233708621747667</v>
      </c>
      <c r="F14" s="1">
        <v>23805.33</v>
      </c>
      <c r="G14" s="6">
        <f t="shared" si="2"/>
        <v>-8.659307585373867</v>
      </c>
    </row>
    <row r="15" spans="1:7" ht="12.75">
      <c r="A15" s="1" t="s">
        <v>11</v>
      </c>
      <c r="B15" s="1">
        <v>38920.95</v>
      </c>
      <c r="C15" s="6">
        <f t="shared" si="0"/>
        <v>-23.62693729123997</v>
      </c>
      <c r="D15" s="1">
        <v>20638.17</v>
      </c>
      <c r="E15" s="6">
        <f t="shared" si="1"/>
        <v>-15.995179063360894</v>
      </c>
      <c r="F15" s="1">
        <v>23088.24</v>
      </c>
      <c r="G15" s="6">
        <f t="shared" si="2"/>
        <v>-3.012308588034699</v>
      </c>
    </row>
    <row r="16" spans="1:7" ht="12.75">
      <c r="A16" s="1" t="s">
        <v>12</v>
      </c>
      <c r="B16" s="1">
        <v>39206.3</v>
      </c>
      <c r="C16" s="6">
        <f t="shared" si="0"/>
        <v>0.7331527108151334</v>
      </c>
      <c r="D16" s="1">
        <v>19986.25</v>
      </c>
      <c r="E16" s="6">
        <f t="shared" si="1"/>
        <v>-3.158807200444599</v>
      </c>
      <c r="F16" s="1">
        <v>24154.7</v>
      </c>
      <c r="G16" s="6">
        <f t="shared" si="2"/>
        <v>4.619061478917402</v>
      </c>
    </row>
    <row r="17" spans="1:7" ht="12.75">
      <c r="A17" s="1" t="s">
        <v>13</v>
      </c>
      <c r="B17" s="1">
        <v>40617.28</v>
      </c>
      <c r="C17" s="6">
        <f t="shared" si="0"/>
        <v>3.598860387233671</v>
      </c>
      <c r="D17" s="1">
        <v>20495.25</v>
      </c>
      <c r="E17" s="6">
        <f t="shared" si="1"/>
        <v>2.5467508912377212</v>
      </c>
      <c r="F17" s="1">
        <v>19767.56</v>
      </c>
      <c r="G17" s="6">
        <f t="shared" si="2"/>
        <v>-18.162676414942013</v>
      </c>
    </row>
    <row r="18" spans="1:7" ht="12.75">
      <c r="A18" s="1" t="s">
        <v>14</v>
      </c>
      <c r="B18" s="1">
        <v>44257.49</v>
      </c>
      <c r="C18" s="6">
        <f t="shared" si="0"/>
        <v>8.962220020641467</v>
      </c>
      <c r="D18" s="1">
        <v>20711.24</v>
      </c>
      <c r="E18" s="6">
        <f t="shared" si="1"/>
        <v>1.0538539417670023</v>
      </c>
      <c r="F18" s="1">
        <v>16972.89</v>
      </c>
      <c r="G18" s="6">
        <f t="shared" si="2"/>
        <v>-14.137657859644804</v>
      </c>
    </row>
    <row r="19" spans="1:7" ht="12.75">
      <c r="A19" s="1" t="s">
        <v>15</v>
      </c>
      <c r="B19" s="1">
        <v>45020.71</v>
      </c>
      <c r="C19" s="6">
        <f t="shared" si="0"/>
        <v>1.7244990621926348</v>
      </c>
      <c r="D19" s="1">
        <v>21996.09</v>
      </c>
      <c r="E19" s="6">
        <f t="shared" si="1"/>
        <v>6.203636286383613</v>
      </c>
      <c r="F19" s="1">
        <v>15707.39</v>
      </c>
      <c r="G19" s="6">
        <f t="shared" si="2"/>
        <v>-7.456007786534883</v>
      </c>
    </row>
    <row r="20" spans="1:7" ht="39" customHeight="1">
      <c r="A20" s="3" t="s">
        <v>16</v>
      </c>
      <c r="B20" s="4">
        <f>SUM(B8:B19)/12</f>
        <v>41591.959166666675</v>
      </c>
      <c r="C20" s="4"/>
      <c r="D20" s="4">
        <f>SUM(D8:D19)/12</f>
        <v>21528.6325</v>
      </c>
      <c r="E20" s="5"/>
      <c r="F20" s="4">
        <f>SUM(F8:F19)/12</f>
        <v>20712.955</v>
      </c>
      <c r="G20" s="5"/>
    </row>
    <row r="21" ht="12.75">
      <c r="F21" t="s">
        <v>26</v>
      </c>
    </row>
  </sheetData>
  <sheetProtection/>
  <mergeCells count="6">
    <mergeCell ref="A2:G2"/>
    <mergeCell ref="A3:G3"/>
    <mergeCell ref="A4:G4"/>
    <mergeCell ref="B6:C6"/>
    <mergeCell ref="D6:E6"/>
    <mergeCell ref="F6:G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3.00390625" style="0" customWidth="1"/>
    <col min="5" max="5" width="10.375" style="0" bestFit="1" customWidth="1"/>
  </cols>
  <sheetData>
    <row r="2" spans="1:7" ht="12.75">
      <c r="A2" s="14" t="s">
        <v>19</v>
      </c>
      <c r="B2" s="14"/>
      <c r="C2" s="14"/>
      <c r="D2" s="14"/>
      <c r="E2" s="14"/>
      <c r="F2" s="14"/>
      <c r="G2" s="14"/>
    </row>
    <row r="3" spans="1:7" ht="28.5" customHeight="1">
      <c r="A3" s="17" t="s">
        <v>25</v>
      </c>
      <c r="B3" s="15"/>
      <c r="C3" s="15"/>
      <c r="D3" s="15"/>
      <c r="E3" s="15"/>
      <c r="F3" s="15"/>
      <c r="G3" s="15"/>
    </row>
    <row r="4" spans="1:7" ht="28.5" customHeight="1">
      <c r="A4" s="16" t="s">
        <v>30</v>
      </c>
      <c r="B4" s="16"/>
      <c r="C4" s="16"/>
      <c r="D4" s="16"/>
      <c r="E4" s="16"/>
      <c r="F4" s="16"/>
      <c r="G4" s="16"/>
    </row>
    <row r="5" ht="12.75">
      <c r="S5" s="6"/>
    </row>
    <row r="6" spans="1:7" ht="12.75">
      <c r="A6" s="1"/>
      <c r="B6" s="13" t="s">
        <v>0</v>
      </c>
      <c r="C6" s="13"/>
      <c r="D6" s="13" t="s">
        <v>1</v>
      </c>
      <c r="E6" s="13"/>
      <c r="F6" s="13" t="s">
        <v>2</v>
      </c>
      <c r="G6" s="13"/>
    </row>
    <row r="7" spans="1:7" ht="12.75">
      <c r="A7" s="1"/>
      <c r="B7" s="2" t="s">
        <v>3</v>
      </c>
      <c r="C7" s="1" t="s">
        <v>17</v>
      </c>
      <c r="D7" s="2" t="s">
        <v>3</v>
      </c>
      <c r="E7" s="1" t="s">
        <v>17</v>
      </c>
      <c r="F7" s="2" t="s">
        <v>3</v>
      </c>
      <c r="G7" s="1" t="s">
        <v>17</v>
      </c>
    </row>
    <row r="8" spans="1:7" ht="12.75">
      <c r="A8" s="1" t="s">
        <v>4</v>
      </c>
      <c r="B8" s="1">
        <v>47188.93</v>
      </c>
      <c r="C8" s="6">
        <f>(B8/'2019'!B20*100)-100</f>
        <v>13.456857877036342</v>
      </c>
      <c r="D8" s="1">
        <v>24347.11</v>
      </c>
      <c r="E8" s="6">
        <f>(D8/'2019'!D20*100)-100</f>
        <v>13.091762795430697</v>
      </c>
      <c r="F8" s="1">
        <v>23145.72</v>
      </c>
      <c r="G8" s="6">
        <f>(F8/'2019'!F20*100)-100</f>
        <v>11.745137282439885</v>
      </c>
    </row>
    <row r="9" spans="1:7" ht="12.75">
      <c r="A9" s="1" t="s">
        <v>5</v>
      </c>
      <c r="B9" s="1">
        <v>43700.05</v>
      </c>
      <c r="C9" s="6">
        <f>(B9/B8*100)-100</f>
        <v>-7.393428924961839</v>
      </c>
      <c r="D9" s="1">
        <v>21828.22</v>
      </c>
      <c r="E9" s="6">
        <f>(D9/D8*100)-100</f>
        <v>-10.345745347189052</v>
      </c>
      <c r="F9" s="1">
        <v>23168.75</v>
      </c>
      <c r="G9" s="6">
        <f>(F9/F8*100)-100</f>
        <v>0.09950003715589162</v>
      </c>
    </row>
    <row r="10" spans="1:7" ht="12.75">
      <c r="A10" s="1" t="s">
        <v>6</v>
      </c>
      <c r="B10" s="1">
        <v>45288.64</v>
      </c>
      <c r="C10" s="6">
        <f aca="true" t="shared" si="0" ref="C10:C19">(B10/B9*100)-100</f>
        <v>3.6352132320214707</v>
      </c>
      <c r="D10" s="1">
        <v>23172.88</v>
      </c>
      <c r="E10" s="6">
        <f aca="true" t="shared" si="1" ref="E10:E19">(D10/D9*100)-100</f>
        <v>6.160190798883278</v>
      </c>
      <c r="F10" s="1">
        <v>23480.34</v>
      </c>
      <c r="G10" s="6">
        <f aca="true" t="shared" si="2" ref="G10:G19">(F10/F9*100)-100</f>
        <v>1.3448718640409965</v>
      </c>
    </row>
    <row r="11" spans="1:7" ht="12.75">
      <c r="A11" s="1" t="s">
        <v>7</v>
      </c>
      <c r="B11" s="7">
        <v>41093.02</v>
      </c>
      <c r="C11" s="6">
        <f t="shared" si="0"/>
        <v>-9.264177506765506</v>
      </c>
      <c r="D11" s="7">
        <v>21762.36</v>
      </c>
      <c r="E11" s="6">
        <f t="shared" si="1"/>
        <v>-6.0869430126941495</v>
      </c>
      <c r="F11" s="7">
        <v>25943.24</v>
      </c>
      <c r="G11" s="6">
        <f t="shared" si="2"/>
        <v>10.489200752629642</v>
      </c>
    </row>
    <row r="12" spans="1:7" ht="12.75">
      <c r="A12" s="1" t="s">
        <v>8</v>
      </c>
      <c r="B12" s="9">
        <v>44141.55</v>
      </c>
      <c r="C12" s="6">
        <f t="shared" si="0"/>
        <v>7.418607831695027</v>
      </c>
      <c r="D12" s="9">
        <v>36496.37</v>
      </c>
      <c r="E12" s="6">
        <f t="shared" si="1"/>
        <v>67.7041001067899</v>
      </c>
      <c r="F12" s="9">
        <v>56154</v>
      </c>
      <c r="G12" s="6">
        <f t="shared" si="2"/>
        <v>116.44944887377213</v>
      </c>
    </row>
    <row r="13" spans="1:7" ht="12.75">
      <c r="A13" s="1" t="s">
        <v>9</v>
      </c>
      <c r="B13" s="9">
        <v>40778.48</v>
      </c>
      <c r="C13" s="6">
        <f t="shared" si="0"/>
        <v>-7.618830784147818</v>
      </c>
      <c r="D13" s="9">
        <v>38296.98</v>
      </c>
      <c r="E13" s="6">
        <f t="shared" si="1"/>
        <v>4.933668745686219</v>
      </c>
      <c r="F13" s="9">
        <v>45740.55</v>
      </c>
      <c r="G13" s="6">
        <f t="shared" si="2"/>
        <v>-18.54444919328988</v>
      </c>
    </row>
    <row r="14" spans="1:7" ht="12.75">
      <c r="A14" s="1" t="s">
        <v>10</v>
      </c>
      <c r="B14" s="9">
        <v>42211.48</v>
      </c>
      <c r="C14" s="6">
        <f t="shared" si="0"/>
        <v>3.514108421893127</v>
      </c>
      <c r="D14" s="9">
        <v>21012.49</v>
      </c>
      <c r="E14" s="6">
        <f t="shared" si="1"/>
        <v>-45.13277548255763</v>
      </c>
      <c r="F14" s="9">
        <v>10422.48</v>
      </c>
      <c r="G14" s="6">
        <f t="shared" si="2"/>
        <v>-77.21391631714093</v>
      </c>
    </row>
    <row r="15" spans="1:7" ht="12.75">
      <c r="A15" s="1" t="s">
        <v>11</v>
      </c>
      <c r="B15" s="9">
        <v>41717.59</v>
      </c>
      <c r="C15" s="6">
        <f t="shared" si="0"/>
        <v>-1.170037155769009</v>
      </c>
      <c r="D15" s="9">
        <v>22467.79</v>
      </c>
      <c r="E15" s="6">
        <f t="shared" si="1"/>
        <v>6.9258807499729755</v>
      </c>
      <c r="F15" s="9">
        <v>17838.77</v>
      </c>
      <c r="G15" s="6">
        <f t="shared" si="2"/>
        <v>71.15667288399692</v>
      </c>
    </row>
    <row r="16" spans="1:7" ht="12.75">
      <c r="A16" s="1" t="s">
        <v>12</v>
      </c>
      <c r="B16" s="9">
        <v>49223.36</v>
      </c>
      <c r="C16" s="6">
        <f t="shared" si="0"/>
        <v>17.991859069519606</v>
      </c>
      <c r="D16" s="9">
        <v>20278.49</v>
      </c>
      <c r="E16" s="6">
        <f t="shared" si="1"/>
        <v>-9.744171545131934</v>
      </c>
      <c r="F16" s="9">
        <v>13772.87</v>
      </c>
      <c r="G16" s="6">
        <f t="shared" si="2"/>
        <v>-22.79249073787038</v>
      </c>
    </row>
    <row r="17" spans="1:7" ht="12.75">
      <c r="A17" s="1" t="s">
        <v>13</v>
      </c>
      <c r="B17" s="9">
        <v>30914.76</v>
      </c>
      <c r="C17" s="6">
        <f t="shared" si="0"/>
        <v>-37.194941588709106</v>
      </c>
      <c r="D17" s="9">
        <v>20572.28</v>
      </c>
      <c r="E17" s="6">
        <f t="shared" si="1"/>
        <v>1.448776511466093</v>
      </c>
      <c r="F17" s="9">
        <v>18021.82</v>
      </c>
      <c r="G17" s="6">
        <f t="shared" si="2"/>
        <v>30.85014234505951</v>
      </c>
    </row>
    <row r="18" spans="1:7" ht="12.75">
      <c r="A18" s="1" t="s">
        <v>14</v>
      </c>
      <c r="B18" s="9">
        <v>48674.18</v>
      </c>
      <c r="C18" s="6">
        <f t="shared" si="0"/>
        <v>57.44641071125898</v>
      </c>
      <c r="D18" s="9">
        <v>34184.04</v>
      </c>
      <c r="E18" s="6">
        <f t="shared" si="1"/>
        <v>66.16553925962509</v>
      </c>
      <c r="F18" s="9">
        <v>43847.2</v>
      </c>
      <c r="G18" s="6">
        <f t="shared" si="2"/>
        <v>143.30062113593408</v>
      </c>
    </row>
    <row r="19" spans="1:7" ht="12.75">
      <c r="A19" s="1" t="s">
        <v>15</v>
      </c>
      <c r="B19" s="9">
        <v>39460.33</v>
      </c>
      <c r="C19" s="6">
        <f t="shared" si="0"/>
        <v>-18.929646066970207</v>
      </c>
      <c r="D19" s="9">
        <v>22645.58</v>
      </c>
      <c r="E19" s="6">
        <f t="shared" si="1"/>
        <v>-33.75393897269018</v>
      </c>
      <c r="F19" s="9">
        <v>19565.94</v>
      </c>
      <c r="G19" s="6">
        <f t="shared" si="2"/>
        <v>-55.3769910051269</v>
      </c>
    </row>
    <row r="20" spans="1:7" ht="39" customHeight="1">
      <c r="A20" s="3" t="s">
        <v>16</v>
      </c>
      <c r="B20" s="4">
        <f>SUM(B8:B19)/12</f>
        <v>42866.03083333333</v>
      </c>
      <c r="C20" s="4"/>
      <c r="D20" s="4">
        <f>SUM(D8:D19)/12</f>
        <v>25588.715833333335</v>
      </c>
      <c r="E20" s="5"/>
      <c r="F20" s="4">
        <f>SUM(F8:F19)/12</f>
        <v>26758.47333333333</v>
      </c>
      <c r="G20" s="5"/>
    </row>
    <row r="21" ht="12.75">
      <c r="F21" t="s">
        <v>26</v>
      </c>
    </row>
  </sheetData>
  <sheetProtection/>
  <mergeCells count="6">
    <mergeCell ref="A2:G2"/>
    <mergeCell ref="A3:G3"/>
    <mergeCell ref="A4:G4"/>
    <mergeCell ref="B6:C6"/>
    <mergeCell ref="D6:E6"/>
    <mergeCell ref="F6:G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13.00390625" style="0" customWidth="1"/>
    <col min="5" max="5" width="10.375" style="0" bestFit="1" customWidth="1"/>
  </cols>
  <sheetData>
    <row r="2" spans="1:7" ht="12.75">
      <c r="A2" s="14" t="s">
        <v>19</v>
      </c>
      <c r="B2" s="14"/>
      <c r="C2" s="14"/>
      <c r="D2" s="14"/>
      <c r="E2" s="14"/>
      <c r="F2" s="14"/>
      <c r="G2" s="14"/>
    </row>
    <row r="3" spans="1:7" ht="28.5" customHeight="1">
      <c r="A3" s="17" t="s">
        <v>25</v>
      </c>
      <c r="B3" s="15"/>
      <c r="C3" s="15"/>
      <c r="D3" s="15"/>
      <c r="E3" s="15"/>
      <c r="F3" s="15"/>
      <c r="G3" s="15"/>
    </row>
    <row r="4" spans="1:7" ht="28.5" customHeight="1">
      <c r="A4" s="16" t="s">
        <v>29</v>
      </c>
      <c r="B4" s="16"/>
      <c r="C4" s="16"/>
      <c r="D4" s="16"/>
      <c r="E4" s="16"/>
      <c r="F4" s="16"/>
      <c r="G4" s="16"/>
    </row>
    <row r="5" ht="12.75">
      <c r="S5" s="10"/>
    </row>
    <row r="6" spans="1:7" ht="12.75">
      <c r="A6" s="1"/>
      <c r="B6" s="13" t="s">
        <v>0</v>
      </c>
      <c r="C6" s="13"/>
      <c r="D6" s="13" t="s">
        <v>1</v>
      </c>
      <c r="E6" s="13"/>
      <c r="F6" s="13" t="s">
        <v>2</v>
      </c>
      <c r="G6" s="13"/>
    </row>
    <row r="7" spans="1:7" ht="12.75">
      <c r="A7" s="1"/>
      <c r="B7" s="2" t="s">
        <v>3</v>
      </c>
      <c r="C7" s="1" t="s">
        <v>17</v>
      </c>
      <c r="D7" s="2" t="s">
        <v>3</v>
      </c>
      <c r="E7" s="1" t="s">
        <v>17</v>
      </c>
      <c r="F7" s="2" t="s">
        <v>3</v>
      </c>
      <c r="G7" s="1" t="s">
        <v>17</v>
      </c>
    </row>
    <row r="8" spans="1:7" ht="12.75">
      <c r="A8" s="1" t="s">
        <v>4</v>
      </c>
      <c r="B8" s="1">
        <v>32177.15</v>
      </c>
      <c r="C8" s="6">
        <f>('2020'!B19/'2021'!B8*100)-100</f>
        <v>22.6346335831483</v>
      </c>
      <c r="D8" s="1">
        <v>22222.35</v>
      </c>
      <c r="E8" s="6">
        <f>('2020'!D19/'2021'!D8*100)-100</f>
        <v>1.9045240489867297</v>
      </c>
      <c r="F8" s="1">
        <v>21319.64</v>
      </c>
      <c r="G8" s="6">
        <f>('2020'!F19/'2021'!F8*100)-100</f>
        <v>-8.225748652416272</v>
      </c>
    </row>
    <row r="9" spans="1:7" ht="12.75">
      <c r="A9" s="1" t="s">
        <v>5</v>
      </c>
      <c r="B9" s="1">
        <v>40795.8</v>
      </c>
      <c r="C9" s="6">
        <f>(B9/B8*100)-100</f>
        <v>26.78500115765381</v>
      </c>
      <c r="D9" s="1">
        <v>20842.66</v>
      </c>
      <c r="E9" s="6">
        <f>(D9/D8*100)-100</f>
        <v>-6.2085693007265235</v>
      </c>
      <c r="F9" s="1">
        <v>19858.27</v>
      </c>
      <c r="G9" s="6">
        <f>(F9/F8*100)-100</f>
        <v>-6.854571653179875</v>
      </c>
    </row>
    <row r="10" spans="1:7" ht="12.75">
      <c r="A10" s="1" t="s">
        <v>6</v>
      </c>
      <c r="B10" s="1">
        <v>44178</v>
      </c>
      <c r="C10" s="6">
        <f aca="true" t="shared" si="0" ref="C10:C19">(B10/B9*100)-100</f>
        <v>8.290559322283173</v>
      </c>
      <c r="D10" s="1">
        <v>23643.68</v>
      </c>
      <c r="E10" s="6">
        <f aca="true" t="shared" si="1" ref="E10:E19">(D10/D9*100)-100</f>
        <v>13.43887968234381</v>
      </c>
      <c r="F10" s="1">
        <v>20416.66</v>
      </c>
      <c r="G10" s="6">
        <f aca="true" t="shared" si="2" ref="G10:G19">(F10/F9*100)-100</f>
        <v>2.8118763618381735</v>
      </c>
    </row>
    <row r="11" spans="1:7" ht="12.75">
      <c r="A11" s="1" t="s">
        <v>7</v>
      </c>
      <c r="B11" s="7">
        <v>45116.5</v>
      </c>
      <c r="C11" s="8">
        <f t="shared" si="0"/>
        <v>2.1243605414459523</v>
      </c>
      <c r="D11" s="7">
        <v>24344.55</v>
      </c>
      <c r="E11" s="8">
        <f t="shared" si="1"/>
        <v>2.9643016653921848</v>
      </c>
      <c r="F11" s="7">
        <v>20263.91</v>
      </c>
      <c r="G11" s="8">
        <f t="shared" si="2"/>
        <v>-0.7481635096044101</v>
      </c>
    </row>
    <row r="12" spans="1:7" ht="12.75">
      <c r="A12" s="1" t="s">
        <v>8</v>
      </c>
      <c r="B12" s="9">
        <v>59598.43</v>
      </c>
      <c r="C12" s="6">
        <f t="shared" si="0"/>
        <v>32.09896601021799</v>
      </c>
      <c r="D12" s="9">
        <v>28712.72</v>
      </c>
      <c r="E12" s="6">
        <f t="shared" si="1"/>
        <v>17.943112524158394</v>
      </c>
      <c r="F12" s="9">
        <v>27334.96</v>
      </c>
      <c r="G12" s="6">
        <f t="shared" si="2"/>
        <v>34.89479572303665</v>
      </c>
    </row>
    <row r="13" spans="1:7" ht="12.75">
      <c r="A13" s="1" t="s">
        <v>9</v>
      </c>
      <c r="B13" s="9">
        <v>53652.29</v>
      </c>
      <c r="C13" s="6">
        <f t="shared" si="0"/>
        <v>-9.977007783594289</v>
      </c>
      <c r="D13" s="9">
        <v>27899.7</v>
      </c>
      <c r="E13" s="6">
        <f t="shared" si="1"/>
        <v>-2.831567333223745</v>
      </c>
      <c r="F13" s="9">
        <v>19473.63</v>
      </c>
      <c r="G13" s="6">
        <f t="shared" si="2"/>
        <v>-28.759251888424203</v>
      </c>
    </row>
    <row r="14" spans="1:7" ht="12.75">
      <c r="A14" s="1" t="s">
        <v>10</v>
      </c>
      <c r="B14" s="9">
        <v>46963.44</v>
      </c>
      <c r="C14" s="6">
        <f t="shared" si="0"/>
        <v>-12.467035423837444</v>
      </c>
      <c r="D14" s="9">
        <v>23523.13</v>
      </c>
      <c r="E14" s="6">
        <f t="shared" si="1"/>
        <v>-15.686799499636194</v>
      </c>
      <c r="F14" s="9">
        <v>17001.77</v>
      </c>
      <c r="G14" s="6">
        <f t="shared" si="2"/>
        <v>-12.69337047073401</v>
      </c>
    </row>
    <row r="15" spans="1:7" ht="12.75">
      <c r="A15" s="1" t="s">
        <v>11</v>
      </c>
      <c r="B15" s="9">
        <v>40813.93</v>
      </c>
      <c r="C15" s="6">
        <f t="shared" si="0"/>
        <v>-13.094249484279686</v>
      </c>
      <c r="D15" s="9">
        <v>25854.56</v>
      </c>
      <c r="E15" s="6">
        <f t="shared" si="1"/>
        <v>9.91122354890696</v>
      </c>
      <c r="F15" s="9">
        <v>22562.08</v>
      </c>
      <c r="G15" s="6">
        <f t="shared" si="2"/>
        <v>32.70430078750627</v>
      </c>
    </row>
    <row r="16" spans="1:7" ht="12.75">
      <c r="A16" s="1" t="s">
        <v>12</v>
      </c>
      <c r="B16" s="9">
        <v>45413</v>
      </c>
      <c r="C16" s="6">
        <f t="shared" si="0"/>
        <v>11.268383123115072</v>
      </c>
      <c r="D16" s="9">
        <v>24698.73</v>
      </c>
      <c r="E16" s="6">
        <f t="shared" si="1"/>
        <v>-4.47050733023498</v>
      </c>
      <c r="F16" s="9">
        <v>20967.84</v>
      </c>
      <c r="G16" s="6">
        <f t="shared" si="2"/>
        <v>-7.066015190088862</v>
      </c>
    </row>
    <row r="17" spans="1:7" ht="12.75">
      <c r="A17" s="1" t="s">
        <v>13</v>
      </c>
      <c r="B17" s="9">
        <v>31875.12</v>
      </c>
      <c r="C17" s="6">
        <f t="shared" si="0"/>
        <v>-29.810582872745698</v>
      </c>
      <c r="D17" s="9">
        <v>22059.93</v>
      </c>
      <c r="E17" s="6">
        <f t="shared" si="1"/>
        <v>-10.683950146424522</v>
      </c>
      <c r="F17" s="9">
        <v>20558.95</v>
      </c>
      <c r="G17" s="6">
        <f t="shared" si="2"/>
        <v>-1.9500816488488937</v>
      </c>
    </row>
    <row r="18" spans="1:7" ht="12.75">
      <c r="A18" s="1" t="s">
        <v>14</v>
      </c>
      <c r="B18" s="9">
        <v>46684.77</v>
      </c>
      <c r="C18" s="6">
        <f t="shared" si="0"/>
        <v>46.46147214504603</v>
      </c>
      <c r="D18" s="9">
        <v>28195.99</v>
      </c>
      <c r="E18" s="6">
        <f t="shared" si="1"/>
        <v>27.815410112362102</v>
      </c>
      <c r="F18" s="9">
        <v>20859.56</v>
      </c>
      <c r="G18" s="6">
        <f t="shared" si="2"/>
        <v>1.4621855688155279</v>
      </c>
    </row>
    <row r="19" spans="1:7" ht="12.75">
      <c r="A19" s="1" t="s">
        <v>15</v>
      </c>
      <c r="B19" s="9">
        <v>61096.08</v>
      </c>
      <c r="C19" s="6">
        <f t="shared" si="0"/>
        <v>30.869403447848214</v>
      </c>
      <c r="D19" s="9">
        <v>31847.95</v>
      </c>
      <c r="E19" s="6">
        <f t="shared" si="1"/>
        <v>12.952054529739868</v>
      </c>
      <c r="F19" s="9">
        <v>17707.05</v>
      </c>
      <c r="G19" s="6">
        <f t="shared" si="2"/>
        <v>-15.113022518212276</v>
      </c>
    </row>
    <row r="20" spans="1:7" ht="39" customHeight="1">
      <c r="A20" s="3" t="s">
        <v>16</v>
      </c>
      <c r="B20" s="4">
        <f>SUM(B8:B19)/12</f>
        <v>45697.0425</v>
      </c>
      <c r="C20" s="4"/>
      <c r="D20" s="4">
        <f>SUM(D8:D19)/12</f>
        <v>25320.495833333334</v>
      </c>
      <c r="E20" s="5"/>
      <c r="F20" s="4" t="s">
        <v>31</v>
      </c>
      <c r="G20" s="5"/>
    </row>
    <row r="21" ht="12.75">
      <c r="F21" t="s">
        <v>26</v>
      </c>
    </row>
  </sheetData>
  <sheetProtection/>
  <mergeCells count="6">
    <mergeCell ref="A2:G2"/>
    <mergeCell ref="A3:G3"/>
    <mergeCell ref="A4:G4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16">
      <selection activeCell="C8" sqref="C8"/>
    </sheetView>
  </sheetViews>
  <sheetFormatPr defaultColWidth="9.00390625" defaultRowHeight="12.75"/>
  <cols>
    <col min="1" max="1" width="13.00390625" style="0" customWidth="1"/>
    <col min="5" max="5" width="10.375" style="0" bestFit="1" customWidth="1"/>
  </cols>
  <sheetData>
    <row r="2" spans="1:7" ht="12.75">
      <c r="A2" s="14" t="s">
        <v>19</v>
      </c>
      <c r="B2" s="14"/>
      <c r="C2" s="14"/>
      <c r="D2" s="14"/>
      <c r="E2" s="14"/>
      <c r="F2" s="14"/>
      <c r="G2" s="14"/>
    </row>
    <row r="3" spans="1:7" ht="28.5" customHeight="1">
      <c r="A3" s="17" t="s">
        <v>25</v>
      </c>
      <c r="B3" s="15"/>
      <c r="C3" s="15"/>
      <c r="D3" s="15"/>
      <c r="E3" s="15"/>
      <c r="F3" s="15"/>
      <c r="G3" s="15"/>
    </row>
    <row r="4" spans="1:7" ht="28.5" customHeight="1">
      <c r="A4" s="16" t="s">
        <v>32</v>
      </c>
      <c r="B4" s="16"/>
      <c r="C4" s="16"/>
      <c r="D4" s="16"/>
      <c r="E4" s="16"/>
      <c r="F4" s="16"/>
      <c r="G4" s="16"/>
    </row>
    <row r="5" ht="12.75">
      <c r="S5" s="10"/>
    </row>
    <row r="6" spans="1:7" ht="12.75">
      <c r="A6" s="1"/>
      <c r="B6" s="13" t="s">
        <v>0</v>
      </c>
      <c r="C6" s="13"/>
      <c r="D6" s="13" t="s">
        <v>1</v>
      </c>
      <c r="E6" s="13"/>
      <c r="F6" s="13" t="s">
        <v>2</v>
      </c>
      <c r="G6" s="13"/>
    </row>
    <row r="7" spans="1:7" ht="12.75">
      <c r="A7" s="1"/>
      <c r="B7" s="2" t="s">
        <v>3</v>
      </c>
      <c r="C7" s="1" t="s">
        <v>17</v>
      </c>
      <c r="D7" s="2" t="s">
        <v>3</v>
      </c>
      <c r="E7" s="1" t="s">
        <v>17</v>
      </c>
      <c r="F7" s="2" t="s">
        <v>3</v>
      </c>
      <c r="G7" s="1" t="s">
        <v>17</v>
      </c>
    </row>
    <row r="8" spans="1:7" ht="12.75">
      <c r="A8" s="1" t="s">
        <v>4</v>
      </c>
      <c r="B8" s="1">
        <v>45534.01</v>
      </c>
      <c r="C8" s="6">
        <f>('2020'!B19/'2022'!B8*100)-100</f>
        <v>-13.338776883476768</v>
      </c>
      <c r="D8" s="1">
        <v>26682.52</v>
      </c>
      <c r="E8" s="6">
        <f>('2020'!D19/'2022'!D8*100)-100</f>
        <v>-15.12953049412124</v>
      </c>
      <c r="F8" s="1">
        <v>28637.7</v>
      </c>
      <c r="G8" s="6">
        <f>('2020'!F19/'2022'!F8*100)-100</f>
        <v>-31.67768361285998</v>
      </c>
    </row>
    <row r="9" spans="1:7" ht="12.75">
      <c r="A9" s="1" t="s">
        <v>5</v>
      </c>
      <c r="B9" s="1">
        <v>44872.54</v>
      </c>
      <c r="C9" s="6">
        <f>(B9/B8*100)-100</f>
        <v>-1.4526943706473503</v>
      </c>
      <c r="D9" s="1">
        <v>22392.53</v>
      </c>
      <c r="E9" s="6">
        <f>(D9/D8*100)-100</f>
        <v>-16.077904185961458</v>
      </c>
      <c r="F9" s="1">
        <v>24785.8</v>
      </c>
      <c r="G9" s="6">
        <f>(F9/F8*100)-100</f>
        <v>-13.450451677334428</v>
      </c>
    </row>
    <row r="10" spans="1:7" ht="12.75">
      <c r="A10" s="1" t="s">
        <v>6</v>
      </c>
      <c r="B10" s="1">
        <v>52128.56</v>
      </c>
      <c r="C10" s="6">
        <f aca="true" t="shared" si="0" ref="C10:C19">(B10/B9*100)-100</f>
        <v>16.170290337921585</v>
      </c>
      <c r="D10" s="1">
        <v>25445.93</v>
      </c>
      <c r="E10" s="6">
        <f aca="true" t="shared" si="1" ref="E10:E19">(D10/D9*100)-100</f>
        <v>13.63579729490148</v>
      </c>
      <c r="F10" s="1">
        <v>26810.54</v>
      </c>
      <c r="G10" s="6">
        <f aca="true" t="shared" si="2" ref="G10:G19">(F10/F9*100)-100</f>
        <v>8.168951577112708</v>
      </c>
    </row>
    <row r="11" spans="1:7" ht="12.75">
      <c r="A11" s="1" t="s">
        <v>7</v>
      </c>
      <c r="B11" s="7">
        <v>48869.49</v>
      </c>
      <c r="C11" s="8">
        <f t="shared" si="0"/>
        <v>-6.251985475908029</v>
      </c>
      <c r="D11" s="7">
        <v>23707.93</v>
      </c>
      <c r="E11" s="8">
        <f t="shared" si="1"/>
        <v>-6.830168911098937</v>
      </c>
      <c r="F11" s="7">
        <v>27942.14</v>
      </c>
      <c r="G11" s="8">
        <f t="shared" si="2"/>
        <v>4.220728116628749</v>
      </c>
    </row>
    <row r="12" spans="1:7" ht="12.75">
      <c r="A12" s="1" t="s">
        <v>8</v>
      </c>
      <c r="B12" s="9">
        <v>53022.89</v>
      </c>
      <c r="C12" s="6">
        <f t="shared" si="0"/>
        <v>8.498963259080455</v>
      </c>
      <c r="D12" s="9">
        <v>28628.59</v>
      </c>
      <c r="E12" s="6">
        <f t="shared" si="1"/>
        <v>20.75533376385033</v>
      </c>
      <c r="F12" s="9">
        <v>29761.96</v>
      </c>
      <c r="G12" s="6">
        <f t="shared" si="2"/>
        <v>6.5128154107022596</v>
      </c>
    </row>
    <row r="13" spans="1:7" ht="12.75">
      <c r="A13" s="1" t="s">
        <v>9</v>
      </c>
      <c r="B13" s="9">
        <v>61173.23</v>
      </c>
      <c r="C13" s="6">
        <f t="shared" si="0"/>
        <v>15.371361312067307</v>
      </c>
      <c r="D13" s="9">
        <v>29673.97</v>
      </c>
      <c r="E13" s="6">
        <f t="shared" si="1"/>
        <v>3.6515245773543086</v>
      </c>
      <c r="F13" s="9">
        <v>37452.68</v>
      </c>
      <c r="G13" s="6">
        <f t="shared" si="2"/>
        <v>25.840771239528593</v>
      </c>
    </row>
    <row r="14" spans="1:7" ht="12.75">
      <c r="A14" s="1" t="s">
        <v>10</v>
      </c>
      <c r="B14" s="9">
        <v>56894.97</v>
      </c>
      <c r="C14" s="6">
        <f t="shared" si="0"/>
        <v>-6.9936800786880156</v>
      </c>
      <c r="D14" s="9">
        <v>27681.31</v>
      </c>
      <c r="E14" s="6">
        <f t="shared" si="1"/>
        <v>-6.715178319584467</v>
      </c>
      <c r="F14" s="9">
        <v>21557.41</v>
      </c>
      <c r="G14" s="6">
        <f t="shared" si="2"/>
        <v>-42.4409414760172</v>
      </c>
    </row>
    <row r="15" spans="1:7" ht="12.75">
      <c r="A15" s="1" t="s">
        <v>11</v>
      </c>
      <c r="B15" s="9">
        <v>54297.6</v>
      </c>
      <c r="C15" s="6">
        <f t="shared" si="0"/>
        <v>-4.5652014580550855</v>
      </c>
      <c r="D15" s="9">
        <v>27512</v>
      </c>
      <c r="E15" s="6">
        <f t="shared" si="1"/>
        <v>-0.6116401283031792</v>
      </c>
      <c r="F15" s="9">
        <v>31154.04</v>
      </c>
      <c r="G15" s="6">
        <f t="shared" si="2"/>
        <v>44.516618647601916</v>
      </c>
    </row>
    <row r="16" spans="1:7" ht="12.75">
      <c r="A16" s="1" t="s">
        <v>12</v>
      </c>
      <c r="B16" s="9">
        <v>54781.28</v>
      </c>
      <c r="C16" s="6">
        <f t="shared" si="0"/>
        <v>0.8907944365865035</v>
      </c>
      <c r="D16" s="9">
        <v>25647.18</v>
      </c>
      <c r="E16" s="6">
        <f t="shared" si="1"/>
        <v>-6.77820587380053</v>
      </c>
      <c r="F16" s="9">
        <v>27483.15</v>
      </c>
      <c r="G16" s="6">
        <f t="shared" si="2"/>
        <v>-11.783030387070184</v>
      </c>
    </row>
    <row r="17" spans="1:7" ht="12.75">
      <c r="A17" s="1" t="s">
        <v>13</v>
      </c>
      <c r="B17" s="9">
        <v>52648.35</v>
      </c>
      <c r="C17" s="6">
        <f t="shared" si="0"/>
        <v>-3.8935380845427403</v>
      </c>
      <c r="D17" s="9">
        <v>26252.73</v>
      </c>
      <c r="E17" s="6">
        <f t="shared" si="1"/>
        <v>2.3610782939878874</v>
      </c>
      <c r="F17" s="9">
        <v>36103.76</v>
      </c>
      <c r="G17" s="6">
        <f t="shared" si="2"/>
        <v>31.366892077509306</v>
      </c>
    </row>
    <row r="18" spans="1:7" ht="12.75">
      <c r="A18" s="1" t="s">
        <v>14</v>
      </c>
      <c r="B18" s="9">
        <v>49759.18</v>
      </c>
      <c r="C18" s="6">
        <f t="shared" si="0"/>
        <v>-5.487674352567552</v>
      </c>
      <c r="D18" s="9">
        <v>26926.2</v>
      </c>
      <c r="E18" s="6">
        <f t="shared" si="1"/>
        <v>2.565333205346647</v>
      </c>
      <c r="F18" s="9">
        <v>43470.31</v>
      </c>
      <c r="G18" s="6">
        <f t="shared" si="2"/>
        <v>20.403830515159612</v>
      </c>
    </row>
    <row r="19" spans="1:7" ht="12.75">
      <c r="A19" s="1" t="s">
        <v>15</v>
      </c>
      <c r="B19" s="9">
        <v>70111.12</v>
      </c>
      <c r="C19" s="6">
        <f t="shared" si="0"/>
        <v>40.90087497422584</v>
      </c>
      <c r="D19" s="9">
        <v>32643.05</v>
      </c>
      <c r="E19" s="6">
        <f t="shared" si="1"/>
        <v>21.23155142574889</v>
      </c>
      <c r="F19" s="9">
        <v>56462.27</v>
      </c>
      <c r="G19" s="6">
        <f t="shared" si="2"/>
        <v>29.88697343083129</v>
      </c>
    </row>
    <row r="20" spans="1:7" ht="39" customHeight="1">
      <c r="A20" s="3" t="s">
        <v>16</v>
      </c>
      <c r="B20" s="4">
        <f>SUM(B8:B19)/12</f>
        <v>53674.435</v>
      </c>
      <c r="C20" s="4"/>
      <c r="D20" s="4">
        <f>SUM(D8:D19)/12</f>
        <v>26932.828333333335</v>
      </c>
      <c r="E20" s="5"/>
      <c r="F20" s="4">
        <f>SUM(F8:F19)/12</f>
        <v>32635.146666666667</v>
      </c>
      <c r="G20" s="5"/>
    </row>
    <row r="21" ht="12.75">
      <c r="F21" t="s">
        <v>26</v>
      </c>
    </row>
  </sheetData>
  <sheetProtection/>
  <mergeCells count="6">
    <mergeCell ref="A2:G2"/>
    <mergeCell ref="A3:G3"/>
    <mergeCell ref="A4:G4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МУЗ Земетчинская ЦРБ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Экономисты</dc:creator>
  <cp:keywords/>
  <dc:description/>
  <cp:lastModifiedBy>User</cp:lastModifiedBy>
  <cp:lastPrinted>2024-03-05T12:29:33Z</cp:lastPrinted>
  <dcterms:created xsi:type="dcterms:W3CDTF">2013-10-29T12:12:32Z</dcterms:created>
  <dcterms:modified xsi:type="dcterms:W3CDTF">2024-04-04T07:44:41Z</dcterms:modified>
  <cp:category/>
  <cp:version/>
  <cp:contentType/>
  <cp:contentStatus/>
</cp:coreProperties>
</file>